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ec643624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GUIDE" sheetId="1" r:id="R75889cee94e246e3"/>
    <x:sheet xmlns:r="http://schemas.openxmlformats.org/officeDocument/2006/relationships" name="01_APBN_APBD" sheetId="2" r:id="R80dfeea26edd4745"/>
    <x:sheet xmlns:r="http://schemas.openxmlformats.org/officeDocument/2006/relationships" name="02_PUBLIC_VALUE" sheetId="3" r:id="R45fc8df065a241bb"/>
    <x:sheet xmlns:r="http://schemas.openxmlformats.org/officeDocument/2006/relationships" name="03_REVENUE_QUALITY" sheetId="4" r:id="R7acb44c372a34972"/>
    <x:sheet xmlns:r="http://schemas.openxmlformats.org/officeDocument/2006/relationships" name="04_RRR_SDA" sheetId="5" r:id="Rf26d889ce9244d6f"/>
    <x:sheet xmlns:r="http://schemas.openxmlformats.org/officeDocument/2006/relationships" name="05_SOV_BALANCE" sheetId="6" r:id="Rcae626d645f34347"/>
    <x:sheet xmlns:r="http://schemas.openxmlformats.org/officeDocument/2006/relationships" name="06_INVEST_DEBT" sheetId="7" r:id="R258dd25150b54fab"/>
    <x:sheet xmlns:r="http://schemas.openxmlformats.org/officeDocument/2006/relationships" name="07_PUBLIC_CAPITAL" sheetId="8" r:id="R7e7202018f804bf4"/>
    <x:sheet xmlns:r="http://schemas.openxmlformats.org/officeDocument/2006/relationships" name="08_CONVERSION" sheetId="9" r:id="R9b5dd2356b014638"/>
    <x:sheet xmlns:r="http://schemas.openxmlformats.org/officeDocument/2006/relationships" name="09_FRA_SRV_PWAR" sheetId="10" r:id="R9eb714926eed47ba"/>
    <x:sheet xmlns:r="http://schemas.openxmlformats.org/officeDocument/2006/relationships" name="10_ANTI_CORRUPTION" sheetId="11" r:id="Rf2edc7d52b1c4fac"/>
    <x:sheet xmlns:r="http://schemas.openxmlformats.org/officeDocument/2006/relationships" name="11_SOURCE_REGISTER" sheetId="12" r:id="Rada8f6735caf4516"/>
    <x:sheet xmlns:r="http://schemas.openxmlformats.org/officeDocument/2006/relationships" name="12_SOURCE_MAP" sheetId="13" r:id="Rf0494cf31cb24c03"/>
    <x:sheet xmlns:r="http://schemas.openxmlformats.org/officeDocument/2006/relationships" name="13_REGULATIONS" sheetId="14" r:id="R0a757d833cf64452"/>
    <x:sheet xmlns:r="http://schemas.openxmlformats.org/officeDocument/2006/relationships" name="14_MASTER_REFERENCES" sheetId="15" r:id="R8a6cca711b1a43ed"/>
    <x:sheet xmlns:r="http://schemas.openxmlformats.org/officeDocument/2006/relationships" name="15_VERSION_LOG" sheetId="16" r:id="Rf952a44f38594e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.00"/>
    <x:numFmt numFmtId="202" formatCode="#,##0"/>
    <x:numFmt numFmtId="203" formatCode="0.00"/>
    <x:numFmt numFmtId="204" formatCode="0.00%"/>
  </x:numFmts>
  <x:fonts count="5">
    <x:font>
      <x:sz val="11"/>
      <x:name val="Carlito"/>
    </x:font>
    <x:font>
      <x:b/>
      <x:sz val="15"/>
      <x:color rgb="FFFFFFFF"/>
      <x:name val="Carlito"/>
    </x:font>
    <x:font>
      <x:i/>
      <x:sz val="10"/>
      <x:color rgb="FF555555"/>
      <x:name val="Carlito"/>
    </x:font>
    <x:font>
      <x:b/>
      <x:sz val="11"/>
      <x:color rgb="FF000000"/>
      <x:name val="Carlito"/>
    </x:font>
    <x:font>
      <x:b/>
      <x:sz val="11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6" borderId="0" xfId="0" applyNumberFormat="1" applyFont="1" applyFill="1" applyBorder="1"/>
    <x:xf numFmtId="203" fontId="0" fillId="6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4" fillId="5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wrapText="1"/>
    </x:xf>
    <x:xf numFmtId="203" fontId="0" fillId="6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6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vertical="top" wrapText="1"/>
    </x:xf>
    <x:xf numFmtId="203" fontId="0" fillId="6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6" borderId="1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vertical="top" wrapText="1"/>
    </x:xf>
    <x:xf numFmtId="204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4" fillId="7" borderId="0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horizontal="left" vertical="top" wrapText="1"/>
    </x:xf>
    <x:xf numFmtId="0" fontId="4" fillId="5" borderId="0" xfId="0" applyNumberFormat="1" applyFont="1" applyFill="1" applyBorder="1" applyAlignment="1">
      <x:alignment horizontal="left" vertical="top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horizontal="center" wrapText="1"/>
    </x:xf>
    <x:xf numFmtId="0" fontId="0" fillId="9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vertical="top" wrapText="1"/>
    </x:xf>
    <x:xf numFmtId="0" fontId="2" fillId="9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 applyAlignment="1">
      <x:alignment vertical="top" wrapText="1"/>
    </x:xf>
    <x:xf numFmtId="0" fontId="4" fillId="11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f03c510bc45ca" /><Relationship Type="http://schemas.openxmlformats.org/officeDocument/2006/relationships/theme" Target="/xl/theme/theme1.xml" Id="Rc6169a6485894b7b" /><Relationship Type="http://schemas.openxmlformats.org/officeDocument/2006/relationships/sharedStrings" Target="/xl/sharedStrings.xml" Id="Rc770e24bdbef4bac" /><Relationship Type="http://schemas.openxmlformats.org/officeDocument/2006/relationships/worksheet" Target="/xl/worksheets/sheet1.xml" Id="R75889cee94e246e3" /><Relationship Type="http://schemas.openxmlformats.org/officeDocument/2006/relationships/worksheet" Target="/xl/worksheets/sheet2.xml" Id="R80dfeea26edd4745" /><Relationship Type="http://schemas.openxmlformats.org/officeDocument/2006/relationships/worksheet" Target="/xl/worksheets/sheet3.xml" Id="R45fc8df065a241bb" /><Relationship Type="http://schemas.openxmlformats.org/officeDocument/2006/relationships/worksheet" Target="/xl/worksheets/sheet4.xml" Id="R7acb44c372a34972" /><Relationship Type="http://schemas.openxmlformats.org/officeDocument/2006/relationships/worksheet" Target="/xl/worksheets/sheet5.xml" Id="Rf26d889ce9244d6f" /><Relationship Type="http://schemas.openxmlformats.org/officeDocument/2006/relationships/worksheet" Target="/xl/worksheets/sheet6.xml" Id="Rcae626d645f34347" /><Relationship Type="http://schemas.openxmlformats.org/officeDocument/2006/relationships/worksheet" Target="/xl/worksheets/sheet7.xml" Id="R258dd25150b54fab" /><Relationship Type="http://schemas.openxmlformats.org/officeDocument/2006/relationships/worksheet" Target="/xl/worksheets/sheet8.xml" Id="R7e7202018f804bf4" /><Relationship Type="http://schemas.openxmlformats.org/officeDocument/2006/relationships/worksheet" Target="/xl/worksheets/sheet9.xml" Id="R9b5dd2356b014638" /><Relationship Type="http://schemas.openxmlformats.org/officeDocument/2006/relationships/worksheet" Target="/xl/worksheets/sheet10.xml" Id="R9eb714926eed47ba" /><Relationship Type="http://schemas.openxmlformats.org/officeDocument/2006/relationships/worksheet" Target="/xl/worksheets/sheet11.xml" Id="Rf2edc7d52b1c4fac" /><Relationship Type="http://schemas.openxmlformats.org/officeDocument/2006/relationships/worksheet" Target="/xl/worksheets/sheet12.xml" Id="Rada8f6735caf4516" /><Relationship Type="http://schemas.openxmlformats.org/officeDocument/2006/relationships/worksheet" Target="/xl/worksheets/sheet13.xml" Id="Rf0494cf31cb24c03" /><Relationship Type="http://schemas.openxmlformats.org/officeDocument/2006/relationships/worksheet" Target="/xl/worksheets/sheet14.xml" Id="R0a757d833cf64452" /><Relationship Type="http://schemas.openxmlformats.org/officeDocument/2006/relationships/worksheet" Target="/xl/worksheets/sheet15.xml" Id="R8a6cca711b1a43ed" /><Relationship Type="http://schemas.openxmlformats.org/officeDocument/2006/relationships/worksheet" Target="/xl/worksheets/sheet16.xml" Id="Rf952a44f38594e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36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52" t="str">
        <x:v>DIGITAL COMPANION TOOLKIT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Final content aligned with book final 7 October 2026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Label</x:v>
      </x:c>
      <x:c r="B4" s="55" t="str">
        <x:v>Meaning</x:v>
      </x:c>
      <x:c r="C4" s="55" t="str">
        <x:v>Use</x:v>
      </x:c>
      <x:c r="D4" s="55" t="str">
        <x:v>Rule</x:v>
      </x:c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PUBLIC OFFICIAL</x:v>
      </x:c>
      <x:c r="B5" s="53" t="str">
        <x:v>Official/public data cited in book</x:v>
      </x:c>
      <x:c r="C5" s="53" t="str">
        <x:v>Reference/example</x:v>
      </x:c>
      <x:c r="D5" s="53" t="str">
        <x:v>May be shown with source/period</x:v>
      </x:c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ILLUSTRATIVE</x:v>
      </x:c>
      <x:c r="B6" s="53" t="str">
        <x:v>Modified identities/numbers</x:v>
      </x:c>
      <x:c r="C6" s="53" t="str">
        <x:v>Teaching/analysis</x:v>
      </x:c>
      <x:c r="D6" s="53" t="str">
        <x:v>Do not reverse-engineer or reconnect to an institution</x:v>
      </x:c>
      <x:c r="E6" s="53"/>
      <x:c r="F6" s="53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USER INPUT</x:v>
      </x:c>
      <x:c r="B7" s="53" t="str">
        <x:v>Reader-entered values</x:v>
      </x:c>
      <x:c r="C7" s="53" t="str">
        <x:v>Working analysis</x:v>
      </x:c>
      <x:c r="D7" s="53" t="str">
        <x:v>User responsibility</x:v>
      </x:c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DERIVED</x:v>
      </x:c>
      <x:c r="B8" s="53" t="str">
        <x:v>Formula result</x:v>
      </x:c>
      <x:c r="C8" s="53" t="str">
        <x:v>Diagnostic output</x:v>
      </x:c>
      <x:c r="D8" s="53" t="str">
        <x:v>Must reconcile to inputs and assumptions</x:v>
      </x:c>
      <x:c r="E8" s="53"/>
      <x:c r="F8" s="53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/>
      <x:c r="B9" s="53"/>
      <x:c r="C9" s="53"/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5" t="str">
        <x:v>Layer</x:v>
      </x:c>
      <x:c r="B10" s="55" t="str">
        <x:v>Purpose</x:v>
      </x:c>
      <x:c r="C10" s="55" t="str">
        <x:v>Primary file</x:v>
      </x:c>
      <x:c r="D10" s="55" t="str">
        <x:v>Notes</x:v>
      </x:c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READ</x:v>
      </x:c>
      <x:c r="B11" s="53" t="str">
        <x:v>Understand thesis</x:v>
      </x:c>
      <x:c r="C11" s="53" t="str">
        <x:v>Book</x:v>
      </x:c>
      <x:c r="D11" s="53" t="str">
        <x:v>Narrative is complete without companion</x:v>
      </x:c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 t="str">
        <x:v>EXPLORE</x:v>
      </x:c>
      <x:c r="B12" s="53" t="str">
        <x:v>Data/methodology/source</x:v>
      </x:c>
      <x:c r="C12" s="53" t="str">
        <x:v>Companion master</x:v>
      </x:c>
      <x:c r="D12" s="53" t="str">
        <x:v>Technical depth</x:v>
      </x:c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 t="str">
        <x:v>USE</x:v>
      </x:c>
      <x:c r="B13" s="53" t="str">
        <x:v>Apply tools</x:v>
      </x:c>
      <x:c r="C13" s="53" t="str">
        <x:v>This workbook</x:v>
      </x:c>
      <x:c r="D13" s="53" t="str">
        <x:v>Worksheets, dashboards, calculators</x:v>
      </x:c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96" t="str">
        <x:v>Anonymization guardrail</x:v>
      </x:c>
      <x:c r="B15" s="96" t="str"/>
      <x:c r="C15" s="96" t="str"/>
      <x:c r="D15" s="96" t="str"/>
      <x:c r="E15" s="96" t="str"/>
      <x:c r="F15" s="96" t="str"/>
      <x:c r="G15" s="96" t="str"/>
      <x:c r="H15" s="96" t="str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 ht="42" customHeight="1">
      <x:c r="A16" s="53" t="str">
        <x:v>Illustrative cases in Chapters VII-VIII remain illustrative in this workbook. Original identities or original figures are not stored here.</x:v>
      </x:c>
      <x:c r="B16" s="53" t="str"/>
      <x:c r="C16" s="53" t="str"/>
      <x:c r="D16" s="53" t="str"/>
      <x:c r="E16" s="53" t="str"/>
      <x:c r="F16" s="53" t="str"/>
      <x:c r="G16" s="53" t="str"/>
      <x:c r="H16" s="53" t="str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 ht="42" customHeight="1">
      <x:c r="A17" s="53" t="str">
        <x:v>Frameworks such as RCR, TBHI, RRR, SRV, PWAR and Public Value Loss are analytical tools, not official indicators, accounting standards, or legal formulas.</x:v>
      </x:c>
      <x:c r="B17" s="53" t="str"/>
      <x:c r="C17" s="53" t="str"/>
      <x:c r="D17" s="53" t="str"/>
      <x:c r="E17" s="53" t="str"/>
      <x:c r="F17" s="53" t="str"/>
      <x:c r="G17" s="53" t="str"/>
      <x:c r="H17" s="53" t="str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 ht="42" customHeight="1">
      <x:c r="A18" s="53" t="str">
        <x:v>Update public data/regulation with a dated source note. Do not change book thesis silently.</x:v>
      </x:c>
      <x:c r="B18" s="53" t="str"/>
      <x:c r="C18" s="53" t="str"/>
      <x:c r="D18" s="53" t="str"/>
      <x:c r="E18" s="53" t="str"/>
      <x:c r="F18" s="53" t="str"/>
      <x:c r="G18" s="53" t="str"/>
      <x:c r="H18" s="53" t="str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  <x:mergeCell ref="A16:H16"/>
    <x:mergeCell ref="A17:H17"/>
    <x:mergeCell ref="A18:H18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2" hidden="0" customWidth="1"/>
    <x:col min="4" max="4" width="18" hidden="0" customWidth="1"/>
    <x:col min="5" max="5" width="24" hidden="0" customWidth="1"/>
    <x:col min="6" max="6" width="38" hidden="0" customWidth="1"/>
  </x:cols>
  <x:sheetData>
    <x:row r="1" ht="28" customHeight="1">
      <x:c r="A1" s="52" t="str">
        <x:v>BAB I - APBN/APBD &amp; RECONCILIATION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PUBLIC OFFICIAL examples from the book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APBN 2025</x:v>
      </x:c>
      <x:c r="B4" s="55" t="str">
        <x:v>Budget (Rp T)</x:v>
      </x:c>
      <x:c r="C4" s="55" t="str">
        <x:v>Audited Realization (Rp T)</x:v>
      </x:c>
      <x:c r="D4" s="55" t="str">
        <x:v>Realization %</x:v>
      </x:c>
      <x:c r="E4" s="55" t="str">
        <x:v>Variance vs Budget</x:v>
      </x:c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Revenue</x:v>
      </x:c>
      <x:c r="B5" s="66" t="n">
        <x:v>3005.1</x:v>
      </x:c>
      <x:c r="C5" s="66" t="n">
        <x:v>2765.13</x:v>
      </x:c>
      <x:c r="D5" s="67" t="n">
        <x:f>IFERROR(C5/B5,"")</x:f>
        <x:v>0.920145752221224</x:v>
      </x:c>
      <x:c r="E5" s="66" t="n">
        <x:f>IFERROR(C5-B5,"")</x:f>
        <x:v>-239.9699999999998</x:v>
      </x:c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Expenditure</x:v>
      </x:c>
      <x:c r="B6" s="66" t="n">
        <x:v>3621.3</x:v>
      </x:c>
      <x:c r="C6" s="66" t="n">
        <x:v>3435.46</x:v>
      </x:c>
      <x:c r="D6" s="67" t="n">
        <x:f>IFERROR(C6/B6,"")</x:f>
        <x:v>0.9486814127523264</x:v>
      </x:c>
      <x:c r="E6" s="66" t="n">
        <x:f>IFERROR(C6-B6,"")</x:f>
        <x:v>-185.84000000000015</x:v>
      </x:c>
      <x:c r="F6" s="53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Deficit</x:v>
      </x:c>
      <x:c r="B7" s="66" t="n">
        <x:v>616.2</x:v>
      </x:c>
      <x:c r="C7" s="66" t="n">
        <x:v>670.34</x:v>
      </x:c>
      <x:c r="D7" s="67" t="n">
        <x:f>IFERROR(C7/B7,"")</x:f>
        <x:v>1.0878610840636156</x:v>
      </x:c>
      <x:c r="E7" s="66" t="n">
        <x:f>IFERROR(C7-B7,"")</x:f>
        <x:v>54.139999999999986</x:v>
      </x:c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Net Financing</x:v>
      </x:c>
      <x:c r="B8" s="66" t="n">
        <x:v>616.2</x:v>
      </x:c>
      <x:c r="C8" s="66" t="n">
        <x:v>742.73</x:v>
      </x:c>
      <x:c r="D8" s="67" t="n">
        <x:f>IFERROR(C8/B8,"")</x:f>
        <x:v>1.2053391755923402</x:v>
      </x:c>
      <x:c r="E8" s="66" t="n">
        <x:f>IFERROR(C8-B8,"")</x:f>
        <x:v>126.52999999999997</x:v>
      </x:c>
      <x:c r="F8" s="53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SiLPA</x:v>
      </x:c>
      <x:c r="B9" s="66"/>
      <x:c r="C9" s="66" t="n">
        <x:v>72.4</x:v>
      </x:c>
      <x:c r="D9" s="67"/>
      <x:c r="E9" s="66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/>
      <x:c r="B10" s="53"/>
      <x:c r="C10" s="53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5" t="str">
        <x:v>DKI Jakarta 2025</x:v>
      </x:c>
      <x:c r="B12" s="55" t="str">
        <x:v>Value (Rp T)</x:v>
      </x:c>
      <x:c r="C12" s="55" t="str">
        <x:v>Check</x:v>
      </x:c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 t="str">
        <x:v>Revenue target</x:v>
      </x:c>
      <x:c r="B13" s="66" t="n">
        <x:v>84.45</x:v>
      </x:c>
      <x:c r="C13" s="53" t="str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 t="str">
        <x:v>Revenue realization</x:v>
      </x:c>
      <x:c r="B14" s="66" t="n">
        <x:v>80.03</x:v>
      </x:c>
      <x:c r="C14" s="53" t="str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Expenditure budget</x:v>
      </x:c>
      <x:c r="B15" s="66" t="n">
        <x:v>85.98</x:v>
      </x:c>
      <x:c r="C15" s="53" t="str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Expenditure realization</x:v>
      </x:c>
      <x:c r="B16" s="66" t="n">
        <x:v>76.1</x:v>
      </x:c>
      <x:c r="C16" s="53" t="str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SiLPA</x:v>
      </x:c>
      <x:c r="B17" s="66" t="n">
        <x:v>5.82</x:v>
      </x:c>
      <x:c r="C17" s="53" t="str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Assets</x:v>
      </x:c>
      <x:c r="B18" s="66" t="n">
        <x:v>758.57</x:v>
      </x:c>
      <x:c r="C18" s="53" t="str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Liabilities</x:v>
      </x:c>
      <x:c r="B19" s="66" t="n">
        <x:v>17.97</x:v>
      </x:c>
      <x:c r="C19" s="53" t="str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Equity</x:v>
      </x:c>
      <x:c r="B20" s="66" t="n">
        <x:v>740.6</x:v>
      </x:c>
      <x:c r="C20" s="53" t="str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Balance sheet equation check</x:v>
      </x:c>
      <x:c r="B21" s="66" t="n">
        <x:f>B18-B19-B20</x:f>
        <x:v>0</x:v>
      </x:c>
      <x:c r="C21" s="53" t="str">
        <x:f>IF(ABS(B21)&lt;0.01,"OK","CHECK")</x:f>
        <x:v>OK</x:v>
      </x:c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5" t="str">
        <x:v>Four Lenses</x:v>
      </x:c>
      <x:c r="B24" s="55" t="str">
        <x:v>Budget</x:v>
      </x:c>
      <x:c r="C24" s="55" t="str">
        <x:v>Operation</x:v>
      </x:c>
      <x:c r="D24" s="55" t="str">
        <x:v>Cash</x:v>
      </x:c>
      <x:c r="E24" s="55" t="str">
        <x:v>Position &amp; Risk</x:v>
      </x:c>
      <x:c r="F24" s="55" t="str">
        <x:v>Primary Evidence</x:v>
      </x:c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 t="str">
        <x:v>Question</x:v>
      </x:c>
      <x:c r="B25" s="53" t="str">
        <x:v>What was authorized/realized?</x:v>
      </x:c>
      <x:c r="C25" s="53" t="str">
        <x:v>What economic rights/obligations arose?</x:v>
      </x:c>
      <x:c r="D25" s="53" t="str">
        <x:v>Where did cash move?</x:v>
      </x:c>
      <x:c r="E25" s="53" t="str">
        <x:v>What is owned/owed/at risk?</x:v>
      </x:c>
      <x:c r="F25" s="53" t="str">
        <x:v>APBN/APBD, LRA, LO/LPE, LAK, Balance Sheet, CaLK</x:v>
      </x:c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 t="str">
        <x:v>User note</x:v>
      </x:c>
      <x:c r="B26" s="53" t="str"/>
      <x:c r="C26" s="53" t="str"/>
      <x:c r="D26" s="53" t="str"/>
      <x:c r="E26" s="53" t="str"/>
      <x:c r="F26" s="53" t="str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 t="str">
        <x:v>Finding</x:v>
      </x:c>
      <x:c r="B27" s="53" t="str"/>
      <x:c r="C27" s="53" t="str"/>
      <x:c r="D27" s="53" t="str"/>
      <x:c r="E27" s="53" t="str"/>
      <x:c r="F27" s="53" t="str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 t="str">
        <x:v>Decision implication</x:v>
      </x:c>
      <x:c r="B28" s="53" t="str"/>
      <x:c r="C28" s="53" t="str"/>
      <x:c r="D28" s="53" t="str"/>
      <x:c r="E28" s="53" t="str"/>
      <x:c r="F28" s="53" t="str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 t="str">
        <x:v>Follow-up evidence</x:v>
      </x:c>
      <x:c r="B29" s="53" t="str"/>
      <x:c r="C29" s="53" t="str"/>
      <x:c r="D29" s="53" t="str"/>
      <x:c r="E29" s="53" t="str"/>
      <x:c r="F29" s="53" t="str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16" hidden="0" customWidth="1"/>
    <x:col min="8" max="8" width="30" hidden="0" customWidth="1"/>
  </x:cols>
  <x:sheetData>
    <x:row r="1" ht="28" customHeight="1">
      <x:c r="A1" s="52" t="str">
        <x:v>BAB II - PUBLIC VALUE DASHBOARD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Do not collapse into one score unless methodology is tested and transparent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Dimension</x:v>
      </x:c>
      <x:c r="B4" s="55" t="str">
        <x:v>Baseline</x:v>
      </x:c>
      <x:c r="C4" s="55" t="str">
        <x:v>Current</x:v>
      </x:c>
      <x:c r="D4" s="55" t="str">
        <x:v>Counterfactual</x:v>
      </x:c>
      <x:c r="E4" s="55" t="str">
        <x:v>Net change</x:v>
      </x:c>
      <x:c r="F4" s="55" t="str">
        <x:v>Evidence</x:v>
      </x:c>
      <x:c r="G4" s="55" t="str">
        <x:v>Distribution/Who benefits?</x:v>
      </x:c>
      <x:c r="H4" s="55" t="str">
        <x:v>Decision note</x:v>
      </x:c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Input</x:v>
      </x:c>
      <x:c r="B5" s="74" t="str"/>
      <x:c r="C5" s="74" t="str"/>
      <x:c r="D5" s="74" t="str"/>
      <x:c r="E5" s="75" t="str">
        <x:f>IF(AND(ISNUMBER(C5),ISNUMBER(D5)),C5-D5,"")</x:f>
      </x:c>
      <x:c r="F5" s="53" t="str"/>
      <x:c r="G5" s="53" t="str"/>
      <x:c r="H5" s="53" t="str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Delivery Cost</x:v>
      </x:c>
      <x:c r="B6" s="74" t="str"/>
      <x:c r="C6" s="74" t="str"/>
      <x:c r="D6" s="74" t="str"/>
      <x:c r="E6" s="75" t="str">
        <x:f>IF(AND(ISNUMBER(C6),ISNUMBER(D6)),C6-D6,"")</x:f>
      </x:c>
      <x:c r="F6" s="53" t="str"/>
      <x:c r="G6" s="53" t="str"/>
      <x:c r="H6" s="53" t="str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Output</x:v>
      </x:c>
      <x:c r="B7" s="74" t="str"/>
      <x:c r="C7" s="74" t="str"/>
      <x:c r="D7" s="74" t="str"/>
      <x:c r="E7" s="75" t="str">
        <x:f>IF(AND(ISNUMBER(C7),ISNUMBER(D7)),C7-D7,"")</x:f>
      </x:c>
      <x:c r="F7" s="53" t="str"/>
      <x:c r="G7" s="53" t="str"/>
      <x:c r="H7" s="53" t="str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Outcome</x:v>
      </x:c>
      <x:c r="B8" s="74" t="str"/>
      <x:c r="C8" s="74" t="str"/>
      <x:c r="D8" s="74" t="str"/>
      <x:c r="E8" s="75" t="str">
        <x:f>IF(AND(ISNUMBER(C8),ISNUMBER(D8)),C8-D8,"")</x:f>
      </x:c>
      <x:c r="F8" s="53" t="str"/>
      <x:c r="G8" s="53" t="str"/>
      <x:c r="H8" s="53" t="str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Distribution</x:v>
      </x:c>
      <x:c r="B9" s="74" t="str"/>
      <x:c r="C9" s="74" t="str"/>
      <x:c r="D9" s="74" t="str"/>
      <x:c r="E9" s="75" t="str">
        <x:f>IF(AND(ISNUMBER(C9),ISNUMBER(D9)),C9-D9,"")</x:f>
      </x:c>
      <x:c r="F9" s="53" t="str"/>
      <x:c r="G9" s="53" t="str"/>
      <x:c r="H9" s="53" t="str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Net Additionality</x:v>
      </x:c>
      <x:c r="B10" s="74" t="str"/>
      <x:c r="C10" s="74" t="str"/>
      <x:c r="D10" s="74" t="str"/>
      <x:c r="E10" s="75" t="str">
        <x:f>IF(AND(ISNUMBER(C10),ISNUMBER(D10)),C10-D10,"")</x:f>
      </x:c>
      <x:c r="F10" s="53" t="str"/>
      <x:c r="G10" s="53" t="str"/>
      <x:c r="H10" s="53" t="str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Public Value</x:v>
      </x:c>
      <x:c r="B11" s="74" t="str"/>
      <x:c r="C11" s="74" t="str"/>
      <x:c r="D11" s="74" t="str"/>
      <x:c r="E11" s="75" t="str">
        <x:f>IF(AND(ISNUMBER(C11),ISNUMBER(D11)),C11-D11,"")</x:f>
      </x:c>
      <x:c r="F11" s="53" t="str"/>
      <x:c r="G11" s="53" t="str"/>
      <x:c r="H11" s="53" t="str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5" t="str">
        <x:v>Public Value lens</x:v>
      </x:c>
      <x:c r="B14" s="55" t="str">
        <x:v>Effectiveness</x:v>
      </x:c>
      <x:c r="C14" s="55" t="str">
        <x:v>Efficiency</x:v>
      </x:c>
      <x:c r="D14" s="55" t="str">
        <x:v>Equity</x:v>
      </x:c>
      <x:c r="E14" s="55" t="str">
        <x:v>Sustainability</x:v>
      </x:c>
      <x:c r="F14" s="55" t="str">
        <x:v>Strategic Value</x:v>
      </x:c>
      <x:c r="G14" s="55" t="str">
        <x:v>Resilience</x:v>
      </x:c>
      <x:c r="H14" s="55" t="str">
        <x:v>Note</x:v>
      </x:c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Assessment</x:v>
      </x:c>
      <x:c r="B15" s="53" t="str"/>
      <x:c r="C15" s="53" t="str"/>
      <x:c r="D15" s="53" t="str"/>
      <x:c r="E15" s="53" t="str"/>
      <x:c r="F15" s="53" t="str"/>
      <x:c r="G15" s="53" t="str"/>
      <x:c r="H15" s="53" t="str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Evidence</x:v>
      </x:c>
      <x:c r="B16" s="53" t="str"/>
      <x:c r="C16" s="53" t="str"/>
      <x:c r="D16" s="53" t="str"/>
      <x:c r="E16" s="53" t="str"/>
      <x:c r="F16" s="53" t="str"/>
      <x:c r="G16" s="53" t="str"/>
      <x:c r="H16" s="53" t="str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Risk</x:v>
      </x:c>
      <x:c r="B17" s="53" t="str"/>
      <x:c r="C17" s="53" t="str"/>
      <x:c r="D17" s="53" t="str"/>
      <x:c r="E17" s="53" t="str"/>
      <x:c r="F17" s="53" t="str"/>
      <x:c r="G17" s="53" t="str"/>
      <x:c r="H17" s="53" t="str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Action</x:v>
      </x:c>
      <x:c r="B18" s="53" t="str"/>
      <x:c r="C18" s="53" t="str"/>
      <x:c r="D18" s="53" t="str"/>
      <x:c r="E18" s="53" t="str"/>
      <x:c r="F18" s="53" t="str"/>
      <x:c r="G18" s="53" t="str"/>
      <x:c r="H18" s="53" t="str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Owner</x:v>
      </x:c>
      <x:c r="B19" s="53" t="str"/>
      <x:c r="C19" s="53" t="str"/>
      <x:c r="D19" s="53" t="str"/>
      <x:c r="E19" s="53" t="str"/>
      <x:c r="F19" s="53" t="str"/>
      <x:c r="G19" s="53" t="str"/>
      <x:c r="H19" s="53" t="str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35" hidden="0" customWidth="1"/>
    <x:col min="5" max="5" width="16" hidden="0" customWidth="1"/>
    <x:col min="6" max="6" width="28" hidden="0" customWidth="1"/>
    <x:col min="7" max="7" width="18" hidden="0" customWidth="1"/>
    <x:col min="8" max="8" width="32" hidden="0" customWidth="1"/>
  </x:cols>
  <x:sheetData>
    <x:row r="1" ht="28" customHeight="1">
      <x:c r="A1" s="52" t="str">
        <x:v>BAB III - REVENUE QUALITY / RCR / TBHI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RCR and TBHI are pilot diagnostic frameworks, not official indicators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RCR component</x:v>
      </x:c>
      <x:c r="B4" s="55" t="str">
        <x:v>Input (Rp bn)</x:v>
      </x:c>
      <x:c r="C4" s="55" t="str">
        <x:v>Classification</x:v>
      </x:c>
      <x:c r="D4" s="55" t="str">
        <x:v>Notes</x:v>
      </x:c>
      <x:c r="E4" s="53"/>
      <x:c r="F4" s="55" t="str">
        <x:v>TBHI dimension</x:v>
      </x:c>
      <x:c r="G4" s="55" t="str">
        <x:v>User score / metric</x:v>
      </x:c>
      <x:c r="H4" s="55" t="str">
        <x:v>Evidence</x:v>
      </x:c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Base Growth</x:v>
      </x:c>
      <x:c r="B5" s="74" t="n">
        <x:v>200</x:v>
      </x:c>
      <x:c r="C5" s="53" t="str">
        <x:v>Cultivation</x:v>
      </x:c>
      <x:c r="D5" s="53" t="str">
        <x:v>Book example</x:v>
      </x:c>
      <x:c r="E5" s="53"/>
      <x:c r="F5" s="53" t="str">
        <x:v>Business formation</x:v>
      </x:c>
      <x:c r="G5" s="74" t="str"/>
      <x:c r="H5" s="53" t="str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Formalization</x:v>
      </x:c>
      <x:c r="B6" s="74" t="n">
        <x:v>100</x:v>
      </x:c>
      <x:c r="C6" s="53" t="str">
        <x:v>Cultivation</x:v>
      </x:c>
      <x:c r="D6" s="53" t="str">
        <x:v>Book example</x:v>
      </x:c>
      <x:c r="E6" s="53"/>
      <x:c r="F6" s="53" t="str">
        <x:v>Survival</x:v>
      </x:c>
      <x:c r="G6" s="74" t="str"/>
      <x:c r="H6" s="53" t="str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Compliance/Data Improvement</x:v>
      </x:c>
      <x:c r="B7" s="74" t="n">
        <x:v>100</x:v>
      </x:c>
      <x:c r="C7" s="53" t="str">
        <x:v>Cultivation</x:v>
      </x:c>
      <x:c r="D7" s="53" t="str">
        <x:v>Book example</x:v>
      </x:c>
      <x:c r="E7" s="53"/>
      <x:c r="F7" s="53" t="str">
        <x:v>Scale-up / graduation</x:v>
      </x:c>
      <x:c r="G7" s="74" t="str"/>
      <x:c r="H7" s="53" t="str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Rate/Other Effect</x:v>
      </x:c>
      <x:c r="B8" s="74" t="n">
        <x:v>100</x:v>
      </x:c>
      <x:c r="C8" s="53" t="str">
        <x:v>Other</x:v>
      </x:c>
      <x:c r="D8" s="53" t="str">
        <x:v>Book example</x:v>
      </x:c>
      <x:c r="E8" s="53"/>
      <x:c r="F8" s="53" t="str">
        <x:v>Retention</x:v>
      </x:c>
      <x:c r="G8" s="74" t="str"/>
      <x:c r="H8" s="53" t="str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Total Revenue Growth</x:v>
      </x:c>
      <x:c r="B9" s="74" t="n">
        <x:v>500</x:v>
      </x:c>
      <x:c r="C9" s="53" t="str">
        <x:v>Denominator</x:v>
      </x:c>
      <x:c r="D9" s="53" t="str">
        <x:v>Book example</x:v>
      </x:c>
      <x:c r="E9" s="53"/>
      <x:c r="F9" s="53" t="str">
        <x:v>Formalization</x:v>
      </x:c>
      <x:c r="G9" s="74" t="str"/>
      <x:c r="H9" s="53" t="str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RCR</x:v>
      </x:c>
      <x:c r="B10" s="80" t="n">
        <x:f>IFERROR(SUM(B5:B7)/B9,"")</x:f>
        <x:v>0.8</x:v>
      </x:c>
      <x:c r="C10" s="53" t="str">
        <x:v>Derived</x:v>
      </x:c>
      <x:c r="D10" s="53" t="str">
        <x:v>(Base+Formalization+Compliance/Data) / Total Revenue Growth</x:v>
      </x:c>
      <x:c r="E10" s="53"/>
      <x:c r="F10" s="53" t="str">
        <x:v>Employment</x:v>
      </x:c>
      <x:c r="G10" s="74" t="str"/>
      <x:c r="H10" s="53" t="str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/>
      <x:c r="B11" s="53"/>
      <x:c r="C11" s="53"/>
      <x:c r="D11" s="53"/>
      <x:c r="E11" s="53"/>
      <x:c r="F11" s="53" t="str">
        <x:v>Investment</x:v>
      </x:c>
      <x:c r="G11" s="74" t="str"/>
      <x:c r="H11" s="53" t="str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 t="str">
        <x:v>Concentration</x:v>
      </x:c>
      <x:c r="G12" s="74" t="str"/>
      <x:c r="H12" s="53" t="str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 t="str">
        <x:v>Compliance cost</x:v>
      </x:c>
      <x:c r="G13" s="74" t="str"/>
      <x:c r="H13" s="53" t="str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5" t="str">
        <x:v>Revenue Quality Dimension</x:v>
      </x:c>
      <x:c r="B14" s="55" t="str">
        <x:v>Metric</x:v>
      </x:c>
      <x:c r="C14" s="55" t="str">
        <x:v>Trend</x:v>
      </x:c>
      <x:c r="D14" s="55" t="str">
        <x:v>Decision note</x:v>
      </x:c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Revenue</x:v>
      </x:c>
      <x:c r="B15" s="53" t="str"/>
      <x:c r="C15" s="53" t="str"/>
      <x:c r="D15" s="53" t="str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Base</x:v>
      </x:c>
      <x:c r="B16" s="53" t="str"/>
      <x:c r="C16" s="53" t="str"/>
      <x:c r="D16" s="53" t="str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Compliance</x:v>
      </x:c>
      <x:c r="B17" s="53" t="str"/>
      <x:c r="C17" s="53" t="str"/>
      <x:c r="D17" s="53" t="str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Cost</x:v>
      </x:c>
      <x:c r="B18" s="53" t="str"/>
      <x:c r="C18" s="53" t="str"/>
      <x:c r="D18" s="53" t="str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Distribution</x:v>
      </x:c>
      <x:c r="B19" s="53" t="str"/>
      <x:c r="C19" s="53" t="str"/>
      <x:c r="D19" s="53" t="str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Competitiveness</x:v>
      </x:c>
      <x:c r="B20" s="53" t="str"/>
      <x:c r="C20" s="53" t="str"/>
      <x:c r="D20" s="53" t="str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Cultivation</x:v>
      </x:c>
      <x:c r="B21" s="53" t="str"/>
      <x:c r="C21" s="53" t="str"/>
      <x:c r="D21" s="53" t="str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>
        <x:v>Public Value</x:v>
      </x:c>
      <x:c r="B22" s="53" t="str"/>
      <x:c r="C22" s="53" t="str"/>
      <x:c r="D22" s="53" t="str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5" t="str">
        <x:v>PAD Growth decomposition</x:v>
      </x:c>
      <x:c r="B25" s="55" t="str">
        <x:v>Economic Base</x:v>
      </x:c>
      <x:c r="C25" s="55" t="str">
        <x:v>Compliance/Capture</x:v>
      </x:c>
      <x:c r="D25" s="55" t="str">
        <x:v>Tax Burden</x:v>
      </x:c>
      <x:c r="E25" s="55" t="str">
        <x:v>Total</x:v>
      </x:c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 t="str">
        <x:v>Input</x:v>
      </x:c>
      <x:c r="B26" s="74" t="str"/>
      <x:c r="C26" s="74" t="str"/>
      <x:c r="D26" s="74" t="str"/>
      <x:c r="E26" s="75" t="n">
        <x:f>SUM(B26:D26)</x:f>
        <x:v>0</x:v>
      </x:c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 t="str">
        <x:v>Derived</x:v>
      </x:c>
      <x:c r="B27" s="53" t="str"/>
      <x:c r="C27" s="53" t="str"/>
      <x:c r="D27" s="53" t="str"/>
      <x:c r="E27" s="53" t="str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 t="str">
        <x:v>Interpretation</x:v>
      </x:c>
      <x:c r="B28" s="53" t="str"/>
      <x:c r="C28" s="53" t="str"/>
      <x:c r="D28" s="53" t="str"/>
      <x:c r="E28" s="53" t="str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3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8" customHeight="1">
      <x:c r="A1" s="52" t="str">
        <x:v>BAB IV - SDA / DEPLETION / RRR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PUBLIC BPS data + explicitly labeled pedagogical simulation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Public data / benchmark</x:v>
      </x:c>
      <x:c r="B4" s="55" t="str">
        <x:v>Value</x:v>
      </x:c>
      <x:c r="C4" s="55" t="str">
        <x:v>Unit</x:v>
      </x:c>
      <x:c r="D4" s="55" t="str">
        <x:v>Status</x:v>
      </x:c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Coal extraction</x:v>
      </x:c>
      <x:c r="B5" s="53" t="n">
        <x:v>836</x:v>
      </x:c>
      <x:c r="C5" s="53" t="str">
        <x:v>million tonnes</x:v>
      </x:c>
      <x:c r="D5" s="53" t="str">
        <x:v>BPS/Sisnerling</x:v>
      </x:c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Closing stock</x:v>
      </x:c>
      <x:c r="B6" s="53" t="n">
        <x:v>31.956</x:v>
      </x:c>
      <x:c r="C6" s="53" t="str">
        <x:v>billion tonnes</x:v>
      </x:c>
      <x:c r="D6" s="53" t="str">
        <x:v>BPS/Sisnerling</x:v>
      </x:c>
      <x:c r="E6" s="53"/>
      <x:c r="F6" s="53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Closing monetary stock</x:v>
      </x:c>
      <x:c r="B7" s="53" t="n">
        <x:v>9807.566</x:v>
      </x:c>
      <x:c r="C7" s="53" t="str">
        <x:v>Rp trillion</x:v>
      </x:c>
      <x:c r="D7" s="53" t="str">
        <x:v>BPS/Sisnerling</x:v>
      </x:c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Depletion</x:v>
      </x:c>
      <x:c r="B8" s="53" t="n">
        <x:v>306.797</x:v>
      </x:c>
      <x:c r="C8" s="53" t="str">
        <x:v>Rp trillion</x:v>
      </x:c>
      <x:c r="D8" s="53" t="str">
        <x:v>BPS/Sisnerling</x:v>
      </x:c>
      <x:c r="E8" s="53"/>
      <x:c r="F8" s="53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Depletion per tonne</x:v>
      </x:c>
      <x:c r="B9" s="86" t="n">
        <x:f>B8*1000000000000/(B5*1000000)</x:f>
        <x:v>366982.0574162679</x:v>
      </x:c>
      <x:c r="C9" s="53" t="str">
        <x:v>Rp/tonne</x:v>
      </x:c>
      <x:c r="D9" s="53" t="str">
        <x:v>Derived</x:v>
      </x:c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Total covered environmental depletion</x:v>
      </x:c>
      <x:c r="B10" s="53" t="n">
        <x:v>707.02</x:v>
      </x:c>
      <x:c r="C10" s="53" t="str">
        <x:v>Rp trillion</x:v>
      </x:c>
      <x:c r="D10" s="53" t="str">
        <x:v>BPS/Sisnerling</x:v>
      </x:c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Coal share of covered depletion</x:v>
      </x:c>
      <x:c r="B11" s="67" t="n">
        <x:f>B8/B10</x:f>
        <x:v>0.4339297332465843</x:v>
      </x:c>
      <x:c r="C11" s="53" t="str">
        <x:v>%</x:v>
      </x:c>
      <x:c r="D11" s="53" t="str">
        <x:v>Derived</x:v>
      </x:c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 t="str">
        <x:v>2024 status</x:v>
      </x:c>
      <x:c r="B12" s="53" t="str"/>
      <x:c r="C12" s="53" t="str"/>
      <x:c r="D12" s="53" t="str">
        <x:v>Very provisional in BPS publication</x:v>
      </x:c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5" t="str">
        <x:v>Pedagogical simulation</x:v>
      </x:c>
      <x:c r="B15" s="55" t="str">
        <x:v>Value</x:v>
      </x:c>
      <x:c r="C15" s="55" t="str">
        <x:v>Unit</x:v>
      </x:c>
      <x:c r="D15" s="55" t="str">
        <x:v>Status</x:v>
      </x:c>
      <x:c r="E15" s="53"/>
      <x:c r="F15" s="115" t="str">
        <x:v>METHODOLOGICAL GUARDRAIL - SISNERLING / SIMULATION</x:v>
      </x:c>
      <x:c r="G15" s="115"/>
      <x:c r="H15" s="115"/>
      <x:c r="I15" s="115"/>
      <x:c r="J15" s="115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Depletion benchmark</x:v>
      </x:c>
      <x:c r="B16" s="53" t="n">
        <x:v>366982</x:v>
      </x:c>
      <x:c r="C16" s="53" t="str">
        <x:v>Rp/tonne</x:v>
      </x:c>
      <x:c r="D16" s="53" t="str">
        <x:v>Derived/public benchmark</x:v>
      </x:c>
      <x:c r="E16" s="53"/>
      <x:c r="F16" s="116" t="str">
        <x:v>Official BPS data: extraction, stock and depletion from Sisnerling 2020-2024. Economic rent, normal return/risk premium, replacement-wealth benchmark and derived simulation outputs are author illustrations. They are NOT official BPS estimates, NOT tax/PNBP rates, NOT fiscal liabilities, and NOT recommendations against any company or party.</x:v>
      </x:c>
      <x:c r="G16" s="116"/>
      <x:c r="H16" s="116"/>
      <x:c r="I16" s="116"/>
      <x:c r="J16" s="116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Economic rent assumption</x:v>
      </x:c>
      <x:c r="B17" s="74" t="n">
        <x:v>550000</x:v>
      </x:c>
      <x:c r="C17" s="53" t="str">
        <x:v>Rp/tonne</x:v>
      </x:c>
      <x:c r="D17" s="53" t="str">
        <x:v>ILLUSTRATIVE</x:v>
      </x:c>
      <x:c r="E17" s="53"/>
      <x:c r="F17" s="116"/>
      <x:c r="G17" s="116"/>
      <x:c r="H17" s="116"/>
      <x:c r="I17" s="116"/>
      <x:c r="J17" s="116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Normal return/risk premium assumption</x:v>
      </x:c>
      <x:c r="B18" s="74" t="n">
        <x:v>150000</x:v>
      </x:c>
      <x:c r="C18" s="53" t="str">
        <x:v>Rp/tonne</x:v>
      </x:c>
      <x:c r="D18" s="53" t="str">
        <x:v>ILLUSTRATIVE</x:v>
      </x:c>
      <x:c r="E18" s="53"/>
      <x:c r="F18" s="116"/>
      <x:c r="G18" s="116"/>
      <x:c r="H18" s="116"/>
      <x:c r="I18" s="116"/>
      <x:c r="J18" s="116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Benchmark / rent ratio</x:v>
      </x:c>
      <x:c r="B19" s="80" t="n">
        <x:f>B16/B17</x:f>
        <x:v>0.66724</x:v>
      </x:c>
      <x:c r="C19" s="53" t="str">
        <x:v>%</x:v>
      </x:c>
      <x:c r="D19" s="53" t="str">
        <x:v>Derived</x:v>
      </x:c>
      <x:c r="E19" s="53"/>
      <x:c r="F19" s="116"/>
      <x:c r="G19" s="116"/>
      <x:c r="H19" s="116"/>
      <x:c r="I19" s="116"/>
      <x:c r="J19" s="116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Verified replacement wealth</x:v>
      </x:c>
      <x:c r="B20" s="75" t="n">
        <x:v>306.797</x:v>
      </x:c>
      <x:c r="C20" s="53" t="str">
        <x:v>Rp trillion</x:v>
      </x:c>
      <x:c r="D20" s="53" t="str">
        <x:v>USER INPUT / example</x:v>
      </x:c>
      <x:c r="E20" s="53"/>
      <x:c r="F20" s="116"/>
      <x:c r="G20" s="116"/>
      <x:c r="H20" s="116"/>
      <x:c r="I20" s="116"/>
      <x:c r="J20" s="116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Adjusted depletion benchmark</x:v>
      </x:c>
      <x:c r="B21" s="75" t="n">
        <x:v>306.797</x:v>
      </x:c>
      <x:c r="C21" s="53" t="str">
        <x:v>Rp trillion</x:v>
      </x:c>
      <x:c r="D21" s="53" t="str">
        <x:v>USER INPUT / example</x:v>
      </x:c>
      <x:c r="E21" s="53"/>
      <x:c r="F21" s="116"/>
      <x:c r="G21" s="116"/>
      <x:c r="H21" s="116"/>
      <x:c r="I21" s="116"/>
      <x:c r="J21" s="116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>
        <x:v>RRR</x:v>
      </x:c>
      <x:c r="B22" s="87" t="n">
        <x:f>IFERROR(B20/B21,"")</x:f>
        <x:v>1</x:v>
      </x:c>
      <x:c r="C22" s="53" t="str">
        <x:v>ratio</x:v>
      </x:c>
      <x:c r="D22" s="53" t="str">
        <x:v>Derived</x:v>
      </x:c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 t="str">
        <x:v>Primary source</x:v>
      </x:c>
      <x:c r="G23" s="53" t="str">
        <x:v>BPS Sisnerling 2020-2024</x:v>
      </x:c>
      <x:c r="H23" s="53" t="str"/>
      <x:c r="I23" s="53" t="str"/>
      <x:c r="J23" s="53" t="str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 t="str">
        <x:v>URL</x:v>
      </x:c>
      <x:c r="G24" s="53" t="str">
        <x:v>https://www.bps.go.id/id/publication/2025/12/30/48e29af53d4127452b148791/sistem-terintegrasi-neraca-lingkungan-dan-ekonomi-indonesia-2020-2024.html</x:v>
      </x:c>
      <x:c r="H24" s="53" t="str"/>
      <x:c r="I24" s="53" t="str"/>
      <x:c r="J24" s="53" t="str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 t="str">
        <x:v>Book note</x:v>
      </x:c>
      <x:c r="G25" s="53" t="str">
        <x:v>2024 figures are very provisional in the BPS publication.</x:v>
      </x:c>
      <x:c r="H25" s="53" t="str"/>
      <x:c r="I25" s="53" t="str"/>
      <x:c r="J25" s="53" t="str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  <x:mergeCell ref="F15:J15"/>
    <x:mergeCell ref="F16:J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14" hidden="0" customWidth="1"/>
    <x:col min="4" max="4" width="32" hidden="0" customWidth="1"/>
    <x:col min="5" max="5" width="28" hidden="0" customWidth="1"/>
    <x:col min="6" max="6" width="18" hidden="0" customWidth="1"/>
    <x:col min="7" max="7" width="22" hidden="0" customWidth="1"/>
  </x:cols>
  <x:sheetData>
    <x:row r="1" ht="28" customHeight="1">
      <x:c r="A1" s="52" t="str">
        <x:v>BAB V - EXTENDED SOVEREIGN BALANCE SHEET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Use a bridge when perimeter/valuation are not consistent enough for one net-worth number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Natural resource roll-forward</x:v>
      </x:c>
      <x:c r="B4" s="55" t="str">
        <x:v>Input</x:v>
      </x:c>
      <x:c r="C4" s="55" t="str">
        <x:v>Notes</x:v>
      </x:c>
      <x:c r="D4" s="53"/>
      <x:c r="E4" s="55" t="str">
        <x:v>Defined Benefit</x:v>
      </x:c>
      <x:c r="F4" s="55" t="str">
        <x:v>Input</x:v>
      </x:c>
      <x:c r="G4" s="55" t="str">
        <x:v>Result</x:v>
      </x:c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Opening stock</x:v>
      </x:c>
      <x:c r="B5" s="74" t="str"/>
      <x:c r="C5" s="53" t="str"/>
      <x:c r="D5" s="53"/>
      <x:c r="E5" s="53" t="str">
        <x:v>PV of obligation</x:v>
      </x:c>
      <x:c r="F5" s="74" t="str"/>
      <x:c r="G5" s="53" t="str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Discoveries/Reappraisal</x:v>
      </x:c>
      <x:c r="B6" s="74" t="str"/>
      <x:c r="C6" s="53" t="str">
        <x:v>+</x:v>
      </x:c>
      <x:c r="D6" s="53"/>
      <x:c r="E6" s="53" t="str">
        <x:v>Fair value of qualifying plan assets</x:v>
      </x:c>
      <x:c r="F6" s="74" t="str"/>
      <x:c r="G6" s="53" t="str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Depletion</x:v>
      </x:c>
      <x:c r="B7" s="74" t="str"/>
      <x:c r="C7" s="53" t="str">
        <x:v>-</x:v>
      </x:c>
      <x:c r="D7" s="53"/>
      <x:c r="E7" s="53" t="str">
        <x:v>Net Defined Benefit Position</x:v>
      </x:c>
      <x:c r="F7" s="53"/>
      <x:c r="G7" s="75" t="n">
        <x:f>F5-F6</x:f>
        <x:v>0</x:v>
      </x:c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Revaluation</x:v>
      </x:c>
      <x:c r="B8" s="74" t="str"/>
      <x:c r="C8" s="53" t="str">
        <x:v>±</x:v>
      </x:c>
      <x:c r="D8" s="53"/>
      <x:c r="E8" s="53" t="str">
        <x:v>Sensitivity note</x:v>
      </x:c>
      <x:c r="F8" s="53" t="str"/>
      <x:c r="G8" s="53" t="str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Other changes</x:v>
      </x:c>
      <x:c r="B9" s="74" t="str"/>
      <x:c r="C9" s="53" t="str">
        <x:v>±</x:v>
      </x:c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Closing natural resource asset</x:v>
      </x:c>
      <x:c r="B10" s="75" t="n">
        <x:f>B5+B6-B7+B8+B9</x:f>
        <x:v>0</x:v>
      </x:c>
      <x:c r="C10" s="53" t="str">
        <x:v>Derived</x:v>
      </x:c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Volume change note</x:v>
      </x:c>
      <x:c r="B11" s="53" t="str"/>
      <x:c r="C11" s="53" t="str">
        <x:v>Separate from price/assumption change</x:v>
      </x:c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 t="str">
        <x:v>Source/assumption note</x:v>
      </x:c>
      <x:c r="B12" s="53" t="str"/>
      <x:c r="C12" s="53" t="str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5" t="str">
        <x:v>Sovereign Net Worth Bridge</x:v>
      </x:c>
      <x:c r="B15" s="55" t="str">
        <x:v>Amount</x:v>
      </x:c>
      <x:c r="C15" s="55" t="str">
        <x:v>Treatment</x:v>
      </x:c>
      <x:c r="D15" s="55" t="str">
        <x:v>Notes</x:v>
      </x:c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Opening sovereign net worth</x:v>
      </x:c>
      <x:c r="B16" s="74" t="str"/>
      <x:c r="C16" s="53" t="str"/>
      <x:c r="D16" s="53" t="str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Fiscal operating result</x:v>
      </x:c>
      <x:c r="B17" s="74" t="str"/>
      <x:c r="C17" s="53" t="str">
        <x:v>+</x:v>
      </x:c>
      <x:c r="D17" s="53" t="str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Discoveries/resource reappraisal</x:v>
      </x:c>
      <x:c r="B18" s="74" t="str"/>
      <x:c r="C18" s="53" t="str">
        <x:v>+</x:v>
      </x:c>
      <x:c r="D18" s="53" t="str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Natural resource depletion</x:v>
      </x:c>
      <x:c r="B19" s="74" t="str"/>
      <x:c r="C19" s="53" t="str">
        <x:v>-</x:v>
      </x:c>
      <x:c r="D19" s="53" t="str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Market revaluation</x:v>
      </x:c>
      <x:c r="B20" s="74" t="str"/>
      <x:c r="C20" s="53" t="str">
        <x:v>±</x:v>
      </x:c>
      <x:c r="D20" s="53" t="str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Pension/actuarial movements</x:v>
      </x:c>
      <x:c r="B21" s="74" t="str"/>
      <x:c r="C21" s="53" t="str">
        <x:v>±</x:v>
      </x:c>
      <x:c r="D21" s="53" t="str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>
        <x:v>Crystallization of guarantees/provisions</x:v>
      </x:c>
      <x:c r="B22" s="74" t="str"/>
      <x:c r="C22" s="53" t="str">
        <x:v>±</x:v>
      </x:c>
      <x:c r="D22" s="53" t="str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 t="str">
        <x:v>Net asset formation/investment return not already included</x:v>
      </x:c>
      <x:c r="B23" s="74" t="str"/>
      <x:c r="C23" s="53" t="str">
        <x:v>+/-</x:v>
      </x:c>
      <x:c r="D23" s="53" t="str">
        <x:v>Avoid double counting</x:v>
      </x:c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 t="str">
        <x:v>Closing sovereign net worth</x:v>
      </x:c>
      <x:c r="B24" s="75" t="n">
        <x:f>B16+B17+B18-B19+B20+B21+B22+B23</x:f>
        <x:v>0</x:v>
      </x:c>
      <x:c r="C24" s="53" t="str">
        <x:v>Derived</x:v>
      </x:c>
      <x:c r="D24" s="53" t="str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 t="str">
        <x:v>Perimeter/valuation consistency check</x:v>
      </x:c>
      <x:c r="B25" s="53" t="str"/>
      <x:c r="C25" s="53" t="str"/>
      <x:c r="D25" s="53" t="str">
        <x:v>If weak, use dashboard rather than one number</x:v>
      </x:c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30" hidden="0" customWidth="1"/>
    <x:col min="4" max="4" width="28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52" t="str">
        <x:v>BAB VI - INVESTMENT / DEBT / STRESS TEST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Analytical tools, not accounting formulas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Whole-life debt cost component</x:v>
      </x:c>
      <x:c r="B4" s="55" t="str">
        <x:v>Input</x:v>
      </x:c>
      <x:c r="C4" s="55" t="str">
        <x:v>Notes</x:v>
      </x:c>
      <x:c r="D4" s="53"/>
      <x:c r="E4" s="55" t="str">
        <x:v>Stress scenario</x:v>
      </x:c>
      <x:c r="F4" s="55" t="str">
        <x:v>Base</x:v>
      </x:c>
      <x:c r="G4" s="55" t="str">
        <x:v>Downside</x:v>
      </x:c>
      <x:c r="H4" s="55" t="str">
        <x:v>Severe</x:v>
      </x:c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Issuance/drawdown cost</x:v>
      </x:c>
      <x:c r="B5" s="74" t="str"/>
      <x:c r="C5" s="53" t="str"/>
      <x:c r="D5" s="53"/>
      <x:c r="E5" s="53" t="str">
        <x:v>Revenue factor</x:v>
      </x:c>
      <x:c r="F5" s="74" t="n">
        <x:v>1</x:v>
      </x:c>
      <x:c r="G5" s="74" t="n">
        <x:v>0.9</x:v>
      </x:c>
      <x:c r="H5" s="74" t="n">
        <x:v>0.75</x:v>
      </x:c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Interest/coupon</x:v>
      </x:c>
      <x:c r="B6" s="74" t="str"/>
      <x:c r="C6" s="53" t="str"/>
      <x:c r="D6" s="53"/>
      <x:c r="E6" s="53" t="str">
        <x:v>Construction cost factor</x:v>
      </x:c>
      <x:c r="F6" s="74" t="n">
        <x:v>1</x:v>
      </x:c>
      <x:c r="G6" s="74" t="n">
        <x:v>1.1</x:v>
      </x:c>
      <x:c r="H6" s="74" t="n">
        <x:v>1.25</x:v>
      </x:c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Hedging cost</x:v>
      </x:c>
      <x:c r="B7" s="74" t="str"/>
      <x:c r="C7" s="53" t="str"/>
      <x:c r="D7" s="53"/>
      <x:c r="E7" s="53" t="str">
        <x:v>Delay (months)</x:v>
      </x:c>
      <x:c r="F7" s="74" t="n">
        <x:v>0</x:v>
      </x:c>
      <x:c r="G7" s="74" t="n">
        <x:v>6</x:v>
      </x:c>
      <x:c r="H7" s="74" t="n">
        <x:v>18</x:v>
      </x:c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FX/interest-rate impact</x:v>
      </x:c>
      <x:c r="B8" s="74" t="str"/>
      <x:c r="C8" s="53" t="str"/>
      <x:c r="D8" s="53"/>
      <x:c r="E8" s="53" t="str">
        <x:v>Interest/FX factor</x:v>
      </x:c>
      <x:c r="F8" s="74" t="n">
        <x:v>1</x:v>
      </x:c>
      <x:c r="G8" s="74" t="n">
        <x:v>1.15</x:v>
      </x:c>
      <x:c r="H8" s="74" t="n">
        <x:v>1.35</x:v>
      </x:c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Refinancing cost</x:v>
      </x:c>
      <x:c r="B9" s="74" t="str"/>
      <x:c r="C9" s="53" t="str"/>
      <x:c r="D9" s="53"/>
      <x:c r="E9" s="53" t="str">
        <x:v>Plausible fiscal exposure</x:v>
      </x:c>
      <x:c r="F9" s="53" t="str"/>
      <x:c r="G9" s="53" t="str"/>
      <x:c r="H9" s="53" t="str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Commitment/carrying cost</x:v>
      </x:c>
      <x:c r="B10" s="74" t="str"/>
      <x:c r="C10" s="53" t="str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Opportunity cost of fiscal space</x:v>
      </x:c>
      <x:c r="B11" s="74" t="str"/>
      <x:c r="C11" s="53" t="str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 t="str">
        <x:v>Whole-life debt cost</x:v>
      </x:c>
      <x:c r="B12" s="75" t="n">
        <x:f>SUM(B5:B11)</x:f>
        <x:v>0</x:v>
      </x:c>
      <x:c r="C12" s="53" t="str">
        <x:v>Derived sum</x:v>
      </x:c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5" t="str">
        <x:v>Stage Gate</x:v>
      </x:c>
      <x:c r="B15" s="55" t="str">
        <x:v>Question</x:v>
      </x:c>
      <x:c r="C15" s="55" t="str">
        <x:v>Status</x:v>
      </x:c>
      <x:c r="D15" s="55" t="str">
        <x:v>Action</x:v>
      </x:c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Need/Problem</x:v>
      </x:c>
      <x:c r="B16" s="53" t="str">
        <x:v>Is the problem still material?</x:v>
      </x:c>
      <x:c r="C16" s="53" t="str"/>
      <x:c r="D16" s="53" t="str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Commitment</x:v>
      </x:c>
      <x:c r="B17" s="53" t="str">
        <x:v>Are cost, demand and delivery assumptions still valid?</x:v>
      </x:c>
      <x:c r="C17" s="53" t="str"/>
      <x:c r="D17" s="53" t="str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Asset/Capacity</x:v>
      </x:c>
      <x:c r="B18" s="53" t="str">
        <x:v>Has funding become productive capacity?</x:v>
      </x:c>
      <x:c r="C18" s="53" t="str"/>
      <x:c r="D18" s="53" t="str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Utilization</x:v>
      </x:c>
      <x:c r="B19" s="53" t="str">
        <x:v>Is the asset/service actually used?</x:v>
      </x:c>
      <x:c r="C19" s="53" t="str"/>
      <x:c r="D19" s="53" t="str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Outcome</x:v>
      </x:c>
      <x:c r="B20" s="53" t="str">
        <x:v>Are outcomes appearing?</x:v>
      </x:c>
      <x:c r="C20" s="53" t="str"/>
      <x:c r="D20" s="53" t="str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Durable Value</x:v>
      </x:c>
      <x:c r="B21" s="53" t="str">
        <x:v>What remains after financing is repaid?</x:v>
      </x:c>
      <x:c r="C21" s="53" t="str"/>
      <x:c r="D21" s="53" t="str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>
        <x:v>Trigger</x:v>
      </x:c>
      <x:c r="B22" s="53" t="str">
        <x:v>Redesign / Restructure / Stop / Activate Guarantee</x:v>
      </x:c>
      <x:c r="C22" s="53" t="str"/>
      <x:c r="D22" s="53" t="str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42" hidden="0" customWidth="1"/>
    <x:col min="5" max="5" width="32" hidden="0" customWidth="1"/>
    <x:col min="6" max="6" width="18" hidden="0" customWidth="1"/>
    <x:col min="7" max="7" width="18" hidden="0" customWidth="1"/>
  </x:cols>
  <x:sheetData>
    <x:row r="1" ht="28" customHeight="1">
      <x:c r="A1" s="52" t="str">
        <x:v>BAB VII - PUBLIC CAPITAL / PMN / LEVERAGE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Illustrative figures remain illustrative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Measure</x:v>
      </x:c>
      <x:c r="B4" s="55" t="str">
        <x:v>Input / Metric</x:v>
      </x:c>
      <x:c r="C4" s="55" t="str">
        <x:v>Interpretation</x:v>
      </x:c>
      <x:c r="D4" s="53"/>
      <x:c r="E4" s="55" t="str">
        <x:v>Illustrative Lender A</x:v>
      </x:c>
      <x:c r="F4" s="55" t="str">
        <x:v>Value (Rp T)</x:v>
      </x:c>
      <x:c r="G4" s="55" t="str">
        <x:v>Label</x:v>
      </x:c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Capital Preservation</x:v>
      </x:c>
      <x:c r="B5" s="74" t="str"/>
      <x:c r="C5" s="53" t="str">
        <x:v>How much public capital remains preserved?</x:v>
      </x:c>
      <x:c r="D5" s="53"/>
      <x:c r="E5" s="53" t="str">
        <x:v>Cumulative public capital</x:v>
      </x:c>
      <x:c r="F5" s="53" t="n">
        <x:v>38.48</x:v>
      </x:c>
      <x:c r="G5" s="53" t="str">
        <x:v>ILLUSTRATIVE</x:v>
      </x:c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Public Capital Multiplier</x:v>
      </x:c>
      <x:c r="B6" s="74" t="str"/>
      <x:c r="C6" s="53" t="str">
        <x:v>How much healthy capacity per Rp1 public capital?</x:v>
      </x:c>
      <x:c r="D6" s="53"/>
      <x:c r="E6" s="53" t="str">
        <x:v>Equity</x:v>
      </x:c>
      <x:c r="F6" s="53" t="n">
        <x:v>12.78</x:v>
      </x:c>
      <x:c r="G6" s="53" t="str">
        <x:v>ILLUSTRATIVE</x:v>
      </x:c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Crowding-in</x:v>
      </x:c>
      <x:c r="B7" s="74" t="str"/>
      <x:c r="C7" s="53" t="str">
        <x:v>What additional external/private resources were mobilized?</x:v>
      </x:c>
      <x:c r="D7" s="53"/>
      <x:c r="E7" s="53" t="str">
        <x:v>Additional capital</x:v>
      </x:c>
      <x:c r="F7" s="53" t="n">
        <x:v>4.5</x:v>
      </x:c>
      <x:c r="G7" s="53" t="str">
        <x:v>ILLUSTRATIVE</x:v>
      </x:c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Value Conversion</x:v>
      </x:c>
      <x:c r="B8" s="74" t="str"/>
      <x:c r="C8" s="53" t="str">
        <x:v>Did capital convert into output/outcome/value?</x:v>
      </x:c>
      <x:c r="D8" s="53"/>
      <x:c r="E8" s="53" t="str">
        <x:v>Special assignment - earlier</x:v>
      </x:c>
      <x:c r="F8" s="53" t="n">
        <x:v>6.57</x:v>
      </x:c>
      <x:c r="G8" s="53" t="str">
        <x:v>ILLUSTRATIVE</x:v>
      </x:c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Recycling</x:v>
      </x:c>
      <x:c r="B9" s="74" t="str"/>
      <x:c r="C9" s="53" t="str">
        <x:v>How much value returned to the relevant pool?</x:v>
      </x:c>
      <x:c r="D9" s="53"/>
      <x:c r="E9" s="53" t="str">
        <x:v>Special assignment - later</x:v>
      </x:c>
      <x:c r="F9" s="53" t="n">
        <x:v>12.15</x:v>
      </x:c>
      <x:c r="G9" s="53" t="str">
        <x:v>ILLUSTRATIVE</x:v>
      </x:c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Counterfactual</x:v>
      </x:c>
      <x:c r="B10" s="74" t="str"/>
      <x:c r="C10" s="53" t="str">
        <x:v>What would have happened without support?</x:v>
      </x:c>
      <x:c r="D10" s="53"/>
      <x:c r="E10" s="53" t="str">
        <x:v>Total financing</x:v>
      </x:c>
      <x:c r="F10" s="53" t="n">
        <x:v>51.48</x:v>
      </x:c>
      <x:c r="G10" s="53" t="str">
        <x:v>ILLUSTRATIVE</x:v>
      </x:c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5" t="str">
        <x:v>Portfolio book</x:v>
      </x:c>
      <x:c r="B13" s="55" t="str">
        <x:v>Amount</x:v>
      </x:c>
      <x:c r="C13" s="55" t="str">
        <x:v>Quality note</x:v>
      </x:c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 t="str">
        <x:v>Legacy book</x:v>
      </x:c>
      <x:c r="B14" s="74" t="str"/>
      <x:c r="C14" s="53" t="str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New commercial book</x:v>
      </x:c>
      <x:c r="B15" s="74" t="str"/>
      <x:c r="C15" s="53" t="str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Special-assignment book</x:v>
      </x:c>
      <x:c r="B16" s="74" t="str"/>
      <x:c r="C16" s="53" t="str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Recovery book</x:v>
      </x:c>
      <x:c r="B17" s="74" t="str"/>
      <x:c r="C17" s="53" t="str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Total / reconciliation</x:v>
      </x:c>
      <x:c r="B18" s="75" t="n">
        <x:f>SUM(B14:B17)</x:f>
        <x:v>0</x:v>
      </x:c>
      <x:c r="C18" s="53" t="str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28" hidden="0" customWidth="1"/>
    <x:col min="4" max="4" width="28" hidden="0" customWidth="1"/>
    <x:col min="5" max="5" width="18" hidden="0" customWidth="1"/>
    <x:col min="6" max="6" width="30" hidden="0" customWidth="1"/>
    <x:col min="7" max="7" width="18" hidden="0" customWidth="1"/>
    <x:col min="8" max="8" width="18" hidden="0" customWidth="1"/>
  </x:cols>
  <x:sheetData>
    <x:row r="1" ht="28" customHeight="1">
      <x:c r="A1" s="52" t="str">
        <x:v>BAB VIII - CONVERSION GAP / CCC / COLLECTABILITY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Illustrative cases only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CCC input</x:v>
      </x:c>
      <x:c r="B4" s="55" t="str">
        <x:v>Value</x:v>
      </x:c>
      <x:c r="C4" s="55" t="str">
        <x:v>Unit</x:v>
      </x:c>
      <x:c r="D4" s="55" t="str">
        <x:v>Notes</x:v>
      </x:c>
      <x:c r="E4" s="53"/>
      <x:c r="F4" s="55" t="str">
        <x:v>Illustrative revolving fund</x:v>
      </x:c>
      <x:c r="G4" s="55" t="str">
        <x:v>Amount (Rp bn)</x:v>
      </x:c>
      <x:c r="H4" s="55" t="str">
        <x:v>Share</x:v>
      </x:c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DIO</x:v>
      </x:c>
      <x:c r="B5" s="74" t="str"/>
      <x:c r="C5" s="53" t="str">
        <x:v>days</x:v>
      </x:c>
      <x:c r="D5" s="53" t="str">
        <x:v>Input</x:v>
      </x:c>
      <x:c r="E5" s="53"/>
      <x:c r="F5" s="53" t="str">
        <x:v>Current</x:v>
      </x:c>
      <x:c r="G5" s="53" t="n">
        <x:v>424.95</x:v>
      </x:c>
      <x:c r="H5" s="67" t="n">
        <x:f>G5/$G$9</x:f>
        <x:v>0.37894933965881633</x:v>
      </x:c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DSO</x:v>
      </x:c>
      <x:c r="B6" s="74" t="str"/>
      <x:c r="C6" s="53" t="str">
        <x:v>days</x:v>
      </x:c>
      <x:c r="D6" s="53" t="str">
        <x:v>Input</x:v>
      </x:c>
      <x:c r="E6" s="53"/>
      <x:c r="F6" s="53" t="str">
        <x:v>Less current</x:v>
      </x:c>
      <x:c r="G6" s="53" t="n">
        <x:v>27.12</x:v>
      </x:c>
      <x:c r="H6" s="67" t="n">
        <x:f>G6/$G$9</x:f>
        <x:v>0.02418427130614684</x:v>
      </x:c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DPO</x:v>
      </x:c>
      <x:c r="B7" s="74" t="str"/>
      <x:c r="C7" s="53" t="str">
        <x:v>days</x:v>
      </x:c>
      <x:c r="D7" s="53" t="str">
        <x:v>Input</x:v>
      </x:c>
      <x:c r="E7" s="53"/>
      <x:c r="F7" s="53" t="str">
        <x:v>Doubtful</x:v>
      </x:c>
      <x:c r="G7" s="53" t="n">
        <x:v>3.07</x:v>
      </x:c>
      <x:c r="H7" s="67" t="n">
        <x:f>G7/$G$9</x:f>
        <x:v>0.0027376737798624922</x:v>
      </x:c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CCC</x:v>
      </x:c>
      <x:c r="B8" s="75" t="n">
        <x:f>B5+B6-B7</x:f>
        <x:v>0</x:v>
      </x:c>
      <x:c r="C8" s="53" t="str">
        <x:v>days</x:v>
      </x:c>
      <x:c r="D8" s="53" t="str">
        <x:v>DIO + DSO - DPO</x:v>
      </x:c>
      <x:c r="E8" s="53"/>
      <x:c r="F8" s="53" t="str">
        <x:v>Loss/Macet</x:v>
      </x:c>
      <x:c r="G8" s="53" t="n">
        <x:v>666.25</x:v>
      </x:c>
      <x:c r="H8" s="67" t="n">
        <x:f>G8/$G$9</x:f>
        <x:v>0.5941287152551744</x:v>
      </x:c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Overdue rate</x:v>
      </x:c>
      <x:c r="B9" s="53" t="str"/>
      <x:c r="C9" s="53" t="str">
        <x:v>%</x:v>
      </x:c>
      <x:c r="D9" s="53" t="str">
        <x:v>Optional early warning</x:v>
      </x:c>
      <x:c r="E9" s="53"/>
      <x:c r="F9" s="53" t="str">
        <x:v>Total</x:v>
      </x:c>
      <x:c r="G9" s="53" t="n">
        <x:f>SUM(G5:G8)</x:f>
        <x:v>1121.3899999999999</x:v>
      </x:c>
      <x:c r="H9" s="67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Collection rate</x:v>
      </x:c>
      <x:c r="B10" s="53" t="str"/>
      <x:c r="C10" s="53" t="str">
        <x:v>%</x:v>
      </x:c>
      <x:c r="D10" s="53" t="str">
        <x:v>Optional early warning</x:v>
      </x:c>
      <x:c r="E10" s="53"/>
      <x:c r="F10" s="53" t="str">
        <x:v>Non-current share</x:v>
      </x:c>
      <x:c r="G10" s="53" t="n">
        <x:f>SUM(G6:G8)</x:f>
        <x:v>696.44</x:v>
      </x:c>
      <x:c r="H10" s="67" t="n">
        <x:f>G10/G9</x:f>
        <x:v>0.6210506603411838</x:v>
      </x:c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5" t="str">
        <x:v>Illustrative Lender A</x:v>
      </x:c>
      <x:c r="B13" s="55" t="str">
        <x:v>Earlier</x:v>
      </x:c>
      <x:c r="C13" s="55" t="str">
        <x:v>Later</x:v>
      </x:c>
      <x:c r="D13" s="55" t="str">
        <x:v>Trend</x:v>
      </x:c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 t="str">
        <x:v>NPF net</x:v>
      </x:c>
      <x:c r="B14" s="92" t="n">
        <x:v>0.0407</x:v>
      </x:c>
      <x:c r="C14" s="92" t="n">
        <x:v>0.0217</x:v>
      </x:c>
      <x:c r="D14" s="53" t="str">
        <x:v>Improving</x:v>
      </x:c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NPF gross</x:v>
      </x:c>
      <x:c r="B15" s="92" t="n">
        <x:v>0.2616</x:v>
      </x:c>
      <x:c r="C15" s="92" t="n">
        <x:v>0.2782</x:v>
      </x:c>
      <x:c r="D15" s="53" t="str">
        <x:v>Worsening / still material</x:v>
      </x:c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Collection &amp; recovery</x:v>
      </x:c>
      <x:c r="B16" s="53" t="str"/>
      <x:c r="C16" s="53" t="n">
        <x:v>4.23</x:v>
      </x:c>
      <x:c r="D16" s="53" t="str">
        <x:v>Rp T; illustrative</x:v>
      </x:c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Interpretation</x:v>
      </x:c>
      <x:c r="B17" s="53" t="str"/>
      <x:c r="C17" s="53" t="str"/>
      <x:c r="D17" s="53" t="str">
        <x:v>Net improvement does not eliminate gross problem assets</x:v>
      </x:c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/>
      <x:c r="B18" s="53"/>
      <x:c r="C18" s="53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5" t="str">
        <x:v>Endpoint discipline</x:v>
      </x:c>
      <x:c r="B20" s="55" t="str">
        <x:v>Start Point</x:v>
      </x:c>
      <x:c r="C20" s="55" t="str">
        <x:v>Intermediate States</x:v>
      </x:c>
      <x:c r="D20" s="55" t="str">
        <x:v>Value Endpoint</x:v>
      </x:c>
      <x:c r="E20" s="55" t="str">
        <x:v>Expected Time</x:v>
      </x:c>
      <x:c r="F20" s="55" t="str">
        <x:v>Tolerance / Evidence</x:v>
      </x:c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>
        <x:v>Sales</x:v>
      </x:c>
      <x:c r="B21" s="53" t="str"/>
      <x:c r="C21" s="53" t="str">
        <x:v>Receivable/aging</x:v>
      </x:c>
      <x:c r="D21" s="53" t="str">
        <x:v>Cash</x:v>
      </x:c>
      <x:c r="E21" s="53" t="str"/>
      <x:c r="F21" s="53" t="str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>
        <x:v>Financing</x:v>
      </x:c>
      <x:c r="B22" s="53" t="str"/>
      <x:c r="C22" s="53" t="str">
        <x:v>Outstanding/delinquency</x:v>
      </x:c>
      <x:c r="D22" s="53" t="str">
        <x:v>Repayment</x:v>
      </x:c>
      <x:c r="E22" s="53" t="str"/>
      <x:c r="F22" s="53" t="str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 t="str">
        <x:v>Revolving fund</x:v>
      </x:c>
      <x:c r="B23" s="53" t="str"/>
      <x:c r="C23" s="53" t="str">
        <x:v>Outstanding/recovery</x:v>
      </x:c>
      <x:c r="D23" s="53" t="str">
        <x:v>Repayment → Re-lending</x:v>
      </x:c>
      <x:c r="E23" s="53" t="str"/>
      <x:c r="F23" s="53" t="str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 t="str">
        <x:v>APBN</x:v>
      </x:c>
      <x:c r="B24" s="53" t="str"/>
      <x:c r="C24" s="53" t="str">
        <x:v>Output/delivery</x:v>
      </x:c>
      <x:c r="D24" s="53" t="str">
        <x:v>Outcome / Public Value</x:v>
      </x:c>
      <x:c r="E24" s="53" t="str"/>
      <x:c r="F24" s="53" t="str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 t="str">
        <x:v>Investment</x:v>
      </x:c>
      <x:c r="B25" s="53" t="str"/>
      <x:c r="C25" s="53" t="str">
        <x:v>Capacity/utilization</x:v>
      </x:c>
      <x:c r="D25" s="53" t="str">
        <x:v>Return / Public Value</x:v>
      </x:c>
      <x:c r="E25" s="53" t="str"/>
      <x:c r="F25" s="53" t="str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16" hidden="0" customWidth="1"/>
    <x:col min="4" max="4" width="14" hidden="0" customWidth="1"/>
    <x:col min="5" max="5" width="18" hidden="0" customWidth="1"/>
    <x:col min="6" max="6" width="32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52" t="str">
        <x:v>BAB IX - FRA / SRV / PUBLIC WEALTH AT RISK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Red flags and scores are prioritization tools, not proof of wrongdoing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Risk event</x:v>
      </x:c>
      <x:c r="B4" s="55" t="str">
        <x:v>Impact (1-5)</x:v>
      </x:c>
      <x:c r="C4" s="55" t="str">
        <x:v>Likelihood (1-5)</x:v>
      </x:c>
      <x:c r="D4" s="55" t="str">
        <x:v>D×K</x:v>
      </x:c>
      <x:c r="E4" s="55" t="str">
        <x:v>Materiality</x:v>
      </x:c>
      <x:c r="F4" s="55" t="str">
        <x:v>Complexity</x:v>
      </x:c>
      <x:c r="G4" s="55" t="str">
        <x:v>Control Effectiveness</x:v>
      </x:c>
      <x:c r="H4" s="55" t="str">
        <x:v>Velocity/Urgency</x:v>
      </x:c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Example risk</x:v>
      </x:c>
      <x:c r="B5" s="74" t="str"/>
      <x:c r="C5" s="74" t="str"/>
      <x:c r="D5" s="75" t="str">
        <x:f>IF(AND(ISNUMBER(B5),ISNUMBER(C5)),B5*C5,"")</x:f>
      </x:c>
      <x:c r="E5" s="53" t="str"/>
      <x:c r="F5" s="53" t="str"/>
      <x:c r="G5" s="53" t="str"/>
      <x:c r="H5" s="53" t="str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/>
      <x:c r="B6" s="74" t="str"/>
      <x:c r="C6" s="74" t="str"/>
      <x:c r="D6" s="75" t="str">
        <x:f>IF(AND(ISNUMBER(B6),ISNUMBER(C6)),B6*C6,"")</x:f>
      </x:c>
      <x:c r="E6" s="53" t="str"/>
      <x:c r="F6" s="53" t="str"/>
      <x:c r="G6" s="53" t="str"/>
      <x:c r="H6" s="53" t="str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/>
      <x:c r="B7" s="74" t="str"/>
      <x:c r="C7" s="74" t="str"/>
      <x:c r="D7" s="75" t="str">
        <x:f>IF(AND(ISNUMBER(B7),ISNUMBER(C7)),B7*C7,"")</x:f>
      </x:c>
      <x:c r="E7" s="53" t="str"/>
      <x:c r="F7" s="53" t="str"/>
      <x:c r="G7" s="53" t="str"/>
      <x:c r="H7" s="53" t="str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/>
      <x:c r="B8" s="74" t="str"/>
      <x:c r="C8" s="74" t="str"/>
      <x:c r="D8" s="75" t="str">
        <x:f>IF(AND(ISNUMBER(B8),ISNUMBER(C8)),B8*C8,"")</x:f>
      </x:c>
      <x:c r="E8" s="53" t="str"/>
      <x:c r="F8" s="53" t="str"/>
      <x:c r="G8" s="53" t="str"/>
      <x:c r="H8" s="53" t="str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/>
      <x:c r="B9" s="74" t="str"/>
      <x:c r="C9" s="74" t="str"/>
      <x:c r="D9" s="75" t="str">
        <x:f>IF(AND(ISNUMBER(B9),ISNUMBER(C9)),B9*C9,"")</x:f>
      </x:c>
      <x:c r="E9" s="53" t="str"/>
      <x:c r="F9" s="53" t="str"/>
      <x:c r="G9" s="53" t="str"/>
      <x:c r="H9" s="53" t="str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/>
      <x:c r="B10" s="74" t="str"/>
      <x:c r="C10" s="74" t="str"/>
      <x:c r="D10" s="75" t="str">
        <x:f>IF(AND(ISNUMBER(B10),ISNUMBER(C10)),B10*C10,"")</x:f>
      </x:c>
      <x:c r="E10" s="53" t="str"/>
      <x:c r="F10" s="53" t="str"/>
      <x:c r="G10" s="53" t="str"/>
      <x:c r="H10" s="53" t="str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5" t="str">
        <x:v>SRV component</x:v>
      </x:c>
      <x:c r="B13" s="55" t="str">
        <x:v>User value / note</x:v>
      </x:c>
      <x:c r="C13" s="55" t="str">
        <x:v>Guardrail</x:v>
      </x:c>
      <x:c r="D13" s="55" t="str">
        <x:v>Decision implication</x:v>
      </x:c>
      <x:c r="E13" s="53"/>
      <x:c r="F13" s="55" t="str">
        <x:v>PWAR component</x:v>
      </x:c>
      <x:c r="G13" s="55" t="str">
        <x:v>Base</x:v>
      </x:c>
      <x:c r="H13" s="55" t="str">
        <x:v>Downside</x:v>
      </x:c>
      <x:c r="I13" s="55" t="str">
        <x:v>Severe</x:v>
      </x:c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 t="str">
        <x:v>Resource rent/fiscal value</x:v>
      </x:c>
      <x:c r="B14" s="74" t="str"/>
      <x:c r="C14" s="53" t="str">
        <x:v>Scenario/cost curve/normal return; avoid gross revenue</x:v>
      </x:c>
      <x:c r="D14" s="53" t="str"/>
      <x:c r="E14" s="53"/>
      <x:c r="F14" s="53" t="str">
        <x:v>Underpricing / uncaptured rent</x:v>
      </x:c>
      <x:c r="G14" s="74" t="str"/>
      <x:c r="H14" s="74" t="str"/>
      <x:c r="I14" s="74" t="str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Investment/additionality</x:v>
      </x:c>
      <x:c r="B15" s="74" t="str"/>
      <x:c r="C15" s="53" t="str">
        <x:v>Do not count mandatory or inevitable investment</x:v>
      </x:c>
      <x:c r="D15" s="53" t="str"/>
      <x:c r="E15" s="53"/>
      <x:c r="F15" s="53" t="str">
        <x:v>Revenue leakage</x:v>
      </x:c>
      <x:c r="G15" s="74" t="str"/>
      <x:c r="H15" s="74" t="str"/>
      <x:c r="I15" s="74" t="str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Environmental obligation</x:v>
      </x:c>
      <x:c r="B16" s="74" t="str"/>
      <x:c r="C16" s="53" t="str">
        <x:v>Separate operator obligation from state benefit</x:v>
      </x:c>
      <x:c r="D16" s="53" t="str"/>
      <x:c r="E16" s="53"/>
      <x:c r="F16" s="53" t="str">
        <x:v>Amendment/extension value</x:v>
      </x:c>
      <x:c r="G16" s="74" t="str"/>
      <x:c r="H16" s="74" t="str"/>
      <x:c r="I16" s="74" t="str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Strategic/social value</x:v>
      </x:c>
      <x:c r="B17" s="74" t="str"/>
      <x:c r="C17" s="53" t="str">
        <x:v>Use verifiable KPI; avoid forced monetization</x:v>
      </x:c>
      <x:c r="D17" s="53" t="str"/>
      <x:c r="E17" s="53"/>
      <x:c r="F17" s="53" t="str">
        <x:v>Environmental liability / lost option value</x:v>
      </x:c>
      <x:c r="G17" s="74" t="str"/>
      <x:c r="H17" s="74" t="str"/>
      <x:c r="I17" s="74" t="str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Option value</x:v>
      </x:c>
      <x:c r="B18" s="74" t="str"/>
      <x:c r="C18" s="53" t="str">
        <x:v>Test wait/reject/redesign alternative and timing</x:v>
      </x:c>
      <x:c r="D18" s="53" t="str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Risk retained by state</x:v>
      </x:c>
      <x:c r="B19" s="74" t="str"/>
      <x:c r="C19" s="53" t="str">
        <x:v>Disclose/reduce; avoid double counting</x:v>
      </x:c>
      <x:c r="D19" s="53" t="str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/>
      <x:c r="B20" s="53"/>
      <x:c r="C20" s="53"/>
      <x:c r="D20" s="53"/>
      <x:c r="E20" s="53"/>
      <x:c r="F20" s="55" t="str">
        <x:v>PWAR scenario total</x:v>
      </x:c>
      <x:c r="G20" s="55" t="str">
        <x:v>Base</x:v>
      </x:c>
      <x:c r="H20" s="55" t="str">
        <x:v>Downside</x:v>
      </x:c>
      <x:c r="I20" s="55" t="str">
        <x:v>Severe</x:v>
      </x:c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/>
      <x:c r="B21" s="53"/>
      <x:c r="C21" s="53"/>
      <x:c r="D21" s="53"/>
      <x:c r="E21" s="53"/>
      <x:c r="F21" s="53" t="str">
        <x:v>Sum before double-count adjustment</x:v>
      </x:c>
      <x:c r="G21" s="53" t="n">
        <x:f>SUM(G14:G17)</x:f>
        <x:v>0</x:v>
      </x:c>
      <x:c r="H21" s="53" t="n">
        <x:f>SUM(H14:H17)</x:f>
        <x:v>0</x:v>
      </x:c>
      <x:c r="I21" s="53" t="n">
        <x:f>SUM(I14:I17)</x:f>
        <x:v>0</x:v>
      </x:c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 t="str">
        <x:v>Adjusted scenario band</x:v>
      </x:c>
      <x:c r="G22" s="53" t="str"/>
      <x:c r="H22" s="53" t="str"/>
      <x:c r="I22" s="53" t="str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38" hidden="0" customWidth="1"/>
    <x:col min="5" max="5" width="28" hidden="0" customWidth="1"/>
    <x:col min="6" max="6" width="42" hidden="0" customWidth="1"/>
    <x:col min="7" max="7" width="30" hidden="0" customWidth="1"/>
    <x:col min="8" max="8" width="18" hidden="0" customWidth="1"/>
  </x:cols>
  <x:sheetData>
    <x:row r="1" ht="28" customHeight="1">
      <x:c r="A1" s="52" t="str">
        <x:v>BAB X - PUBLIC VALUE LOSS / FAIR PLAY</x:v>
      </x:c>
      <x:c r="B1" s="52"/>
      <x:c r="C1" s="52"/>
      <x:c r="D1" s="52"/>
      <x:c r="E1" s="52"/>
      <x:c r="F1" s="5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54" t="str">
        <x:v>Analytical policy lens; not a legal loss calculation</x:v>
      </x:c>
      <x:c r="B2" s="54"/>
      <x:c r="C2" s="54"/>
      <x:c r="D2" s="54"/>
      <x:c r="E2" s="54"/>
      <x:c r="F2" s="54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Public Value Loss component</x:v>
      </x:c>
      <x:c r="B4" s="55" t="str">
        <x:v>Input</x:v>
      </x:c>
      <x:c r="C4" s="55" t="str">
        <x:v>Attribution / double-count note</x:v>
      </x:c>
      <x:c r="D4" s="53"/>
      <x:c r="E4" s="55" t="str">
        <x:v>Trace</x:v>
      </x:c>
      <x:c r="F4" s="55" t="str">
        <x:v>Question</x:v>
      </x:c>
      <x:c r="G4" s="55" t="str">
        <x:v>Evidence</x:v>
      </x:c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Direct fiscal loss</x:v>
      </x:c>
      <x:c r="B5" s="74" t="str"/>
      <x:c r="C5" s="53" t="str"/>
      <x:c r="D5" s="53"/>
      <x:c r="E5" s="53" t="str">
        <x:v>Follow the Money</x:v>
      </x:c>
      <x:c r="F5" s="53" t="str">
        <x:v>Where did money/value flow?</x:v>
      </x:c>
      <x:c r="G5" s="53" t="str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Attributable quality loss</x:v>
      </x:c>
      <x:c r="B6" s="74" t="str"/>
      <x:c r="C6" s="53" t="str"/>
      <x:c r="D6" s="53"/>
      <x:c r="E6" s="53" t="str">
        <x:v>Follow the Decision</x:v>
      </x:c>
      <x:c r="F6" s="53" t="str">
        <x:v>Who changed choice/terms/priority and why?</x:v>
      </x:c>
      <x:c r="G6" s="53" t="str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Attributable opportunity cost</x:v>
      </x:c>
      <x:c r="B7" s="74" t="str"/>
      <x:c r="C7" s="53" t="str"/>
      <x:c r="D7" s="53"/>
      <x:c r="E7" s="53" t="str">
        <x:v>Follow the Ownership</x:v>
      </x:c>
      <x:c r="F7" s="53" t="str">
        <x:v>Who ultimately owns/controls/benefits?</x:v>
      </x:c>
      <x:c r="G7" s="53" t="str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Lost economic multiplier</x:v>
      </x:c>
      <x:c r="B8" s="74" t="str"/>
      <x:c r="C8" s="53" t="str"/>
      <x:c r="D8" s="53"/>
      <x:c r="E8" s="53" t="str">
        <x:v>Follow the Exception</x:v>
      </x:c>
      <x:c r="F8" s="53" t="str">
        <x:v>Who received waiver/discretion/different treatment?</x:v>
      </x:c>
      <x:c r="G8" s="53" t="str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Environmental/social loss</x:v>
      </x:c>
      <x:c r="B9" s="74" t="str"/>
      <x:c r="C9" s="53" t="str"/>
      <x:c r="D9" s="53"/>
      <x:c r="E9" s="53" t="str">
        <x:v>Follow the Data</x:v>
      </x:c>
      <x:c r="F9" s="53" t="str">
        <x:v>Who changed data/assumptions/classification/valuation/access?</x:v>
      </x:c>
      <x:c r="G9" s="53" t="str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Future fiscal cost</x:v>
      </x:c>
      <x:c r="B10" s="74" t="str"/>
      <x:c r="C10" s="53" t="str"/>
      <x:c r="D10" s="53"/>
      <x:c r="E10" s="53" t="str">
        <x:v>Red flag discipline</x:v>
      </x:c>
      <x:c r="F10" s="53" t="str">
        <x:v>SIGNAL → VALIDATION → FINDING</x:v>
      </x:c>
      <x:c r="G10" s="53" t="str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Indicative sum before double-count adjustment</x:v>
      </x:c>
      <x:c r="B11" s="75" t="n">
        <x:f>SUM(B5:B10)</x:f>
        <x:v>0</x:v>
      </x:c>
      <x:c r="C11" s="53" t="str">
        <x:v>Not a legal/state-financial-loss figure</x:v>
      </x:c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5" t="str">
        <x:v>Closed-loop stage</x:v>
      </x:c>
      <x:c r="B14" s="55" t="str">
        <x:v>PREVENT</x:v>
      </x:c>
      <x:c r="C14" s="55" t="str">
        <x:v>DETECT</x:v>
      </x:c>
      <x:c r="D14" s="55" t="str">
        <x:v>CONTAIN</x:v>
      </x:c>
      <x:c r="E14" s="55" t="str">
        <x:v>INVESTIGATE/ADJUDICATE</x:v>
      </x:c>
      <x:c r="F14" s="55" t="str">
        <x:v>RECOVER</x:v>
      </x:c>
      <x:c r="G14" s="55" t="str">
        <x:v>REDESIGN</x:v>
      </x:c>
      <x:c r="H14" s="55" t="str">
        <x:v>PREVENT AGAIN</x:v>
      </x:c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>
        <x:v>Control / action</x:v>
      </x:c>
      <x:c r="B15" s="53" t="str"/>
      <x:c r="C15" s="53" t="str"/>
      <x:c r="D15" s="53" t="str"/>
      <x:c r="E15" s="53" t="str"/>
      <x:c r="F15" s="53" t="str"/>
      <x:c r="G15" s="53" t="str"/>
      <x:c r="H15" s="53" t="str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 t="str">
        <x:v>Owner</x:v>
      </x:c>
      <x:c r="B16" s="53" t="str"/>
      <x:c r="C16" s="53" t="str"/>
      <x:c r="D16" s="53" t="str"/>
      <x:c r="E16" s="53" t="str"/>
      <x:c r="F16" s="53" t="str"/>
      <x:c r="G16" s="53" t="str"/>
      <x:c r="H16" s="53" t="str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 t="str">
        <x:v>Evidence</x:v>
      </x:c>
      <x:c r="B17" s="53" t="str"/>
      <x:c r="C17" s="53" t="str"/>
      <x:c r="D17" s="53" t="str"/>
      <x:c r="E17" s="53" t="str"/>
      <x:c r="F17" s="53" t="str"/>
      <x:c r="G17" s="53" t="str"/>
      <x:c r="H17" s="53" t="str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3" t="str">
        <x:v>KPI/KRI</x:v>
      </x:c>
      <x:c r="B18" s="53" t="str"/>
      <x:c r="C18" s="53" t="str"/>
      <x:c r="D18" s="53" t="str"/>
      <x:c r="E18" s="53" t="str"/>
      <x:c r="F18" s="53" t="str"/>
      <x:c r="G18" s="53" t="str"/>
      <x:c r="H18" s="53" t="str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>
        <x:v>Escalation</x:v>
      </x:c>
      <x:c r="B19" s="53" t="str"/>
      <x:c r="C19" s="53" t="str"/>
      <x:c r="D19" s="53" t="str"/>
      <x:c r="E19" s="53" t="str"/>
      <x:c r="F19" s="53" t="str"/>
      <x:c r="G19" s="53" t="str"/>
      <x:c r="H19" s="53" t="str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>
        <x:v>Learning captured?</x:v>
      </x:c>
      <x:c r="B20" s="53" t="str"/>
      <x:c r="C20" s="53" t="str"/>
      <x:c r="D20" s="53" t="str"/>
      <x:c r="E20" s="53" t="str"/>
      <x:c r="F20" s="53" t="str"/>
      <x:c r="G20" s="53" t="str"/>
      <x:c r="H20" s="53" t="str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24" hidden="0" customWidth="1"/>
    <x:col min="4" max="4" width="18" hidden="0" customWidth="1"/>
    <x:col min="5" max="5" width="28" hidden="0" customWidth="1"/>
    <x:col min="6" max="6" width="22" hidden="0" customWidth="1"/>
  </x:cols>
  <x:sheetData>
    <x:row r="1" ht="28" customHeight="1">
      <x:c r="A1" s="112" t="str">
        <x:v>SOURCE REGISTER - V3 POINTER</x:v>
      </x:c>
      <x:c r="B1" s="112"/>
      <x:c r="C1" s="112"/>
      <x:c r="D1" s="112"/>
      <x:c r="E1" s="112"/>
      <x:c r="F1" s="112"/>
      <x:c r="G1" s="52"/>
      <x:c r="H1" s="52"/>
      <x:c r="I1" s="53"/>
      <x:c r="J1" s="53"/>
      <x:c r="K1" s="53"/>
      <x:c r="L1" s="53"/>
      <x:c r="M1" s="53"/>
      <x:c r="N1" s="53"/>
      <x:c r="O1" s="53"/>
      <x:c r="P1" s="53"/>
      <x:c r="Q1" s="53"/>
      <x:c r="R1" s="53"/>
      <x:c r="S1" s="53"/>
      <x:c r="T1" s="53"/>
      <x:c r="U1" s="53"/>
      <x:c r="V1" s="53"/>
      <x:c r="W1" s="53"/>
      <x:c r="X1" s="53"/>
      <x:c r="Y1" s="53"/>
      <x:c r="Z1" s="53"/>
    </x:row>
    <x:row r="2">
      <x:c r="A2" s="113" t="str">
        <x:v>Detailed primary references are maintained in sheets 12_SOURCE_MAP, 13_REGULATIONS, and 14_MASTER_REFERENCES. This sheet remains the chapter-level quick index.</x:v>
      </x:c>
      <x:c r="B2" s="113"/>
      <x:c r="C2" s="113"/>
      <x:c r="D2" s="113"/>
      <x:c r="E2" s="113"/>
      <x:c r="F2" s="113"/>
      <x:c r="G2" s="54"/>
      <x:c r="H2" s="54"/>
      <x:c r="I2" s="53"/>
      <x:c r="J2" s="53"/>
      <x:c r="K2" s="53"/>
      <x:c r="L2" s="53"/>
      <x:c r="M2" s="53"/>
      <x:c r="N2" s="53"/>
      <x:c r="O2" s="53"/>
      <x:c r="P2" s="53"/>
      <x:c r="Q2" s="53"/>
      <x:c r="R2" s="53"/>
      <x:c r="S2" s="53"/>
      <x:c r="T2" s="53"/>
      <x:c r="U2" s="53"/>
      <x:c r="V2" s="53"/>
      <x:c r="W2" s="53"/>
      <x:c r="X2" s="53"/>
      <x:c r="Y2" s="53"/>
      <x:c r="Z2" s="53"/>
    </x:row>
    <x:row r="3">
      <x:c r="A3" s="53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3"/>
      <x:c r="S3" s="53"/>
      <x:c r="T3" s="53"/>
      <x:c r="U3" s="53"/>
      <x:c r="V3" s="53"/>
      <x:c r="W3" s="53"/>
      <x:c r="X3" s="53"/>
      <x:c r="Y3" s="53"/>
      <x:c r="Z3" s="53"/>
    </x:row>
    <x:row r="4">
      <x:c r="A4" s="55" t="str">
        <x:v>Chapter</x:v>
      </x:c>
      <x:c r="B4" s="55" t="str">
        <x:v>Source family in book</x:v>
      </x:c>
      <x:c r="C4" s="55" t="str">
        <x:v>Type</x:v>
      </x:c>
      <x:c r="D4" s="55" t="str">
        <x:v>Period/Version</x:v>
      </x:c>
      <x:c r="E4" s="55" t="str">
        <x:v>Portal link</x:v>
      </x:c>
      <x:c r="F4" s="55" t="str">
        <x:v>Update note</x:v>
      </x:c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3"/>
      <x:c r="S4" s="53"/>
      <x:c r="T4" s="53"/>
      <x:c r="U4" s="53"/>
      <x:c r="V4" s="53"/>
      <x:c r="W4" s="53"/>
      <x:c r="X4" s="53"/>
      <x:c r="Y4" s="53"/>
      <x:c r="Z4" s="53"/>
    </x:row>
    <x:row r="5">
      <x:c r="A5" s="53" t="str">
        <x:v>I</x:v>
      </x:c>
      <x:c r="B5" s="53" t="str">
        <x:v>Nota Keuangan APBN 2025; LKPP 2025 audited; BPK LHP; DKI APBD 2025</x:v>
      </x:c>
      <x:c r="C5" s="53" t="str">
        <x:v>PUBLIC OFFICIAL</x:v>
      </x:c>
      <x:c r="D5" s="53" t="str">
        <x:v>2025/2026</x:v>
      </x:c>
      <x:c r="E5" s="53" t="str"/>
      <x:c r="F5" s="53" t="str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  <x:c r="W5" s="53"/>
      <x:c r="X5" s="53"/>
      <x:c r="Y5" s="53"/>
      <x:c r="Z5" s="53"/>
    </x:row>
    <x:row r="6">
      <x:c r="A6" s="53" t="str">
        <x:v>II</x:v>
      </x:c>
      <x:c r="B6" s="53" t="str">
        <x:v>Public Value framework in book</x:v>
      </x:c>
      <x:c r="C6" s="53" t="str">
        <x:v>FRAMEWORK</x:v>
      </x:c>
      <x:c r="D6" s="53" t="str">
        <x:v>2026</x:v>
      </x:c>
      <x:c r="E6" s="53" t="str"/>
      <x:c r="F6" s="53" t="str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3"/>
      <x:c r="S6" s="53"/>
      <x:c r="T6" s="53"/>
      <x:c r="U6" s="53"/>
      <x:c r="V6" s="53"/>
      <x:c r="W6" s="53"/>
      <x:c r="X6" s="53"/>
      <x:c r="Y6" s="53"/>
      <x:c r="Z6" s="53"/>
    </x:row>
    <x:row r="7">
      <x:c r="A7" s="53" t="str">
        <x:v>III</x:v>
      </x:c>
      <x:c r="B7" s="53" t="str">
        <x:v>HKPD/PP 35/2023; tax regulations/data cited; RCR/TBHI pilot</x:v>
      </x:c>
      <x:c r="C7" s="53" t="str">
        <x:v>PUBLIC + FRAMEWORK</x:v>
      </x:c>
      <x:c r="D7" s="53" t="str">
        <x:v>various</x:v>
      </x:c>
      <x:c r="E7" s="53" t="str"/>
      <x:c r="F7" s="53" t="str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  <x:c r="S7" s="53"/>
      <x:c r="T7" s="53"/>
      <x:c r="U7" s="53"/>
      <x:c r="V7" s="53"/>
      <x:c r="W7" s="53"/>
      <x:c r="X7" s="53"/>
      <x:c r="Y7" s="53"/>
      <x:c r="Z7" s="53"/>
    </x:row>
    <x:row r="8">
      <x:c r="A8" s="53" t="str">
        <x:v>IV</x:v>
      </x:c>
      <x:c r="B8" s="53" t="str">
        <x:v>BPS Sisnerling 2020-2024; ESDM/PNBP references</x:v>
      </x:c>
      <x:c r="C8" s="53" t="str">
        <x:v>PUBLIC + SIMULATION</x:v>
      </x:c>
      <x:c r="D8" s="53" t="str">
        <x:v>2024-2026</x:v>
      </x:c>
      <x:c r="E8" s="53" t="str"/>
      <x:c r="F8" s="53" t="str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3"/>
      <x:c r="S8" s="53"/>
      <x:c r="T8" s="53"/>
      <x:c r="U8" s="53"/>
      <x:c r="V8" s="53"/>
      <x:c r="W8" s="53"/>
      <x:c r="X8" s="53"/>
      <x:c r="Y8" s="53"/>
      <x:c r="Z8" s="53"/>
    </x:row>
    <x:row r="9">
      <x:c r="A9" s="53" t="str">
        <x:v>V</x:v>
      </x:c>
      <x:c r="B9" s="53" t="str">
        <x:v>BPS Sisnerling; SAP/PSAP; IPSAS/IMF comparators cited</x:v>
      </x:c>
      <x:c r="C9" s="53" t="str">
        <x:v>PUBLIC + FRAMEWORK</x:v>
      </x:c>
      <x:c r="D9" s="53" t="str">
        <x:v>various</x:v>
      </x:c>
      <x:c r="E9" s="53" t="str"/>
      <x:c r="F9" s="53" t="str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3"/>
      <x:c r="S9" s="53"/>
      <x:c r="T9" s="53"/>
      <x:c r="U9" s="53"/>
      <x:c r="V9" s="53"/>
      <x:c r="W9" s="53"/>
      <x:c r="X9" s="53"/>
      <x:c r="Y9" s="53"/>
      <x:c r="Z9" s="53"/>
    </x:row>
    <x:row r="10">
      <x:c r="A10" s="53" t="str">
        <x:v>VI</x:v>
      </x:c>
      <x:c r="B10" s="53" t="str">
        <x:v>APBN 2027 illustration; public investment/debt frameworks cited</x:v>
      </x:c>
      <x:c r="C10" s="53" t="str">
        <x:v>PUBLIC + FRAMEWORK</x:v>
      </x:c>
      <x:c r="D10" s="53" t="str">
        <x:v>2026/2027</x:v>
      </x:c>
      <x:c r="E10" s="53" t="str"/>
      <x:c r="F10" s="53" t="str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3"/>
      <x:c r="S10" s="53"/>
      <x:c r="T10" s="53"/>
      <x:c r="U10" s="53"/>
      <x:c r="V10" s="53"/>
      <x:c r="W10" s="53"/>
      <x:c r="X10" s="53"/>
      <x:c r="Y10" s="53"/>
      <x:c r="Z10" s="53"/>
    </x:row>
    <x:row r="11">
      <x:c r="A11" s="53" t="str">
        <x:v>VII</x:v>
      </x:c>
      <x:c r="B11" s="53" t="str">
        <x:v>PMN/pinjam/subsidi concepts; Lender A illustration</x:v>
      </x:c>
      <x:c r="C11" s="53" t="str">
        <x:v>PUBLIC + ILLUSTRATIVE</x:v>
      </x:c>
      <x:c r="D11" s="53" t="str">
        <x:v>2026</x:v>
      </x:c>
      <x:c r="E11" s="53" t="str"/>
      <x:c r="F11" s="53" t="str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3"/>
      <x:c r="S11" s="53"/>
      <x:c r="T11" s="53"/>
      <x:c r="U11" s="53"/>
      <x:c r="V11" s="53"/>
      <x:c r="W11" s="53"/>
      <x:c r="X11" s="53"/>
      <x:c r="Y11" s="53"/>
      <x:c r="Z11" s="53"/>
    </x:row>
    <x:row r="12">
      <x:c r="A12" s="53" t="str">
        <x:v>VIII</x:v>
      </x:c>
      <x:c r="B12" s="53" t="str">
        <x:v>CCC/collectability/KUR; revolving fund &amp; Lender A illustrations</x:v>
      </x:c>
      <x:c r="C12" s="53" t="str">
        <x:v>PUBLIC + ILLUSTRATIVE</x:v>
      </x:c>
      <x:c r="D12" s="53" t="str">
        <x:v>2026</x:v>
      </x:c>
      <x:c r="E12" s="53" t="str"/>
      <x:c r="F12" s="53" t="str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3"/>
      <x:c r="S12" s="53"/>
      <x:c r="T12" s="53"/>
      <x:c r="U12" s="53"/>
      <x:c r="V12" s="53"/>
      <x:c r="W12" s="53"/>
      <x:c r="X12" s="53"/>
      <x:c r="Y12" s="53"/>
      <x:c r="Z12" s="53"/>
    </x:row>
    <x:row r="13">
      <x:c r="A13" s="53" t="str">
        <x:v>IX</x:v>
      </x:c>
      <x:c r="B13" s="53" t="str">
        <x:v>Procurement/BO/SDA right regulations cited; FRA/SRV/PWAR</x:v>
      </x:c>
      <x:c r="C13" s="53" t="str">
        <x:v>PUBLIC + FRAMEWORK</x:v>
      </x:c>
      <x:c r="D13" s="53" t="str">
        <x:v>various</x:v>
      </x:c>
      <x:c r="E13" s="53" t="str"/>
      <x:c r="F13" s="53" t="str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3"/>
      <x:c r="S13" s="53"/>
      <x:c r="T13" s="53"/>
      <x:c r="U13" s="53"/>
      <x:c r="V13" s="53"/>
      <x:c r="W13" s="53"/>
      <x:c r="X13" s="53"/>
      <x:c r="Y13" s="53"/>
      <x:c r="Z13" s="53"/>
    </x:row>
    <x:row r="14">
      <x:c r="A14" s="53" t="str">
        <x:v>X</x:v>
      </x:c>
      <x:c r="B14" s="53" t="str">
        <x:v>Criminal/anti-corruption regulations cited; Public Value Loss/Fair Play</x:v>
      </x:c>
      <x:c r="C14" s="53" t="str">
        <x:v>PUBLIC + FRAMEWORK</x:v>
      </x:c>
      <x:c r="D14" s="53" t="str">
        <x:v>various</x:v>
      </x:c>
      <x:c r="E14" s="53" t="str"/>
      <x:c r="F14" s="53" t="str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3"/>
      <x:c r="S14" s="53"/>
      <x:c r="T14" s="53"/>
      <x:c r="U14" s="53"/>
      <x:c r="V14" s="53"/>
      <x:c r="W14" s="53"/>
      <x:c r="X14" s="53"/>
      <x:c r="Y14" s="53"/>
      <x:c r="Z14" s="53"/>
    </x:row>
    <x:row r="15">
      <x:c r="A15" s="53" t="str"/>
      <x:c r="B15" s="53" t="str"/>
      <x:c r="C15" s="53" t="str"/>
      <x:c r="D15" s="53" t="str"/>
      <x:c r="E15" s="53" t="str"/>
      <x:c r="F15" s="53" t="str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3"/>
      <x:c r="S15" s="53"/>
      <x:c r="T15" s="53"/>
      <x:c r="U15" s="53"/>
      <x:c r="V15" s="53"/>
      <x:c r="W15" s="53"/>
      <x:c r="X15" s="53"/>
      <x:c r="Y15" s="53"/>
      <x:c r="Z15" s="53"/>
    </x:row>
    <x:row r="16">
      <x:c r="A16" s="53"/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3"/>
      <x:c r="S16" s="53"/>
      <x:c r="T16" s="53"/>
      <x:c r="U16" s="53"/>
      <x:c r="V16" s="53"/>
      <x:c r="W16" s="53"/>
      <x:c r="X16" s="53"/>
      <x:c r="Y16" s="53"/>
      <x:c r="Z16" s="53"/>
    </x:row>
    <x:row r="17">
      <x:c r="A17" s="53"/>
      <x:c r="B17" s="53"/>
      <x:c r="C17" s="53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3"/>
      <x:c r="S17" s="53"/>
      <x:c r="T17" s="53"/>
      <x:c r="U17" s="53"/>
      <x:c r="V17" s="53"/>
      <x:c r="W17" s="53"/>
      <x:c r="X17" s="53"/>
      <x:c r="Y17" s="53"/>
      <x:c r="Z17" s="53"/>
    </x:row>
    <x:row r="18">
      <x:c r="A18" s="55" t="str">
        <x:v>Update date</x:v>
      </x:c>
      <x:c r="B18" s="55" t="str">
        <x:v>Chapter/item</x:v>
      </x:c>
      <x:c r="C18" s="55" t="str">
        <x:v>Change type</x:v>
      </x:c>
      <x:c r="D18" s="55" t="str">
        <x:v>New source</x:v>
      </x:c>
      <x:c r="E18" s="55" t="str">
        <x:v>Impact on book thesis?</x:v>
      </x:c>
      <x:c r="F18" s="55" t="str">
        <x:v>Reviewer</x:v>
      </x:c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3"/>
      <x:c r="S18" s="53"/>
      <x:c r="T18" s="53"/>
      <x:c r="U18" s="53"/>
      <x:c r="V18" s="53"/>
      <x:c r="W18" s="53"/>
      <x:c r="X18" s="53"/>
      <x:c r="Y18" s="53"/>
      <x:c r="Z18" s="53"/>
    </x:row>
    <x:row r="19">
      <x:c r="A19" s="53" t="str"/>
      <x:c r="B19" s="53" t="str"/>
      <x:c r="C19" s="53" t="str"/>
      <x:c r="D19" s="53" t="str"/>
      <x:c r="E19" s="53" t="str"/>
      <x:c r="F19" s="53" t="str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3"/>
      <x:c r="S19" s="53"/>
      <x:c r="T19" s="53"/>
      <x:c r="U19" s="53"/>
      <x:c r="V19" s="53"/>
      <x:c r="W19" s="53"/>
      <x:c r="X19" s="53"/>
      <x:c r="Y19" s="53"/>
      <x:c r="Z19" s="53"/>
    </x:row>
    <x:row r="20">
      <x:c r="A20" s="53" t="str"/>
      <x:c r="B20" s="53" t="str"/>
      <x:c r="C20" s="53" t="str"/>
      <x:c r="D20" s="53" t="str"/>
      <x:c r="E20" s="53" t="str"/>
      <x:c r="F20" s="53" t="str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3"/>
      <x:c r="S20" s="53"/>
      <x:c r="T20" s="53"/>
      <x:c r="U20" s="53"/>
      <x:c r="V20" s="53"/>
      <x:c r="W20" s="53"/>
      <x:c r="X20" s="53"/>
      <x:c r="Y20" s="53"/>
      <x:c r="Z20" s="53"/>
    </x:row>
    <x:row r="21">
      <x:c r="A21" s="53" t="str"/>
      <x:c r="B21" s="53" t="str"/>
      <x:c r="C21" s="53" t="str"/>
      <x:c r="D21" s="53" t="str"/>
      <x:c r="E21" s="53" t="str"/>
      <x:c r="F21" s="53" t="str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3"/>
      <x:c r="S21" s="53"/>
      <x:c r="T21" s="53"/>
      <x:c r="U21" s="53"/>
      <x:c r="V21" s="53"/>
      <x:c r="W21" s="53"/>
      <x:c r="X21" s="53"/>
      <x:c r="Y21" s="53"/>
      <x:c r="Z21" s="53"/>
    </x:row>
    <x:row r="22">
      <x:c r="A22" s="53" t="str"/>
      <x:c r="B22" s="53" t="str"/>
      <x:c r="C22" s="53" t="str"/>
      <x:c r="D22" s="53" t="str"/>
      <x:c r="E22" s="53" t="str"/>
      <x:c r="F22" s="53" t="str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  <x:c r="V22" s="53"/>
      <x:c r="W22" s="53"/>
      <x:c r="X22" s="53"/>
      <x:c r="Y22" s="53"/>
      <x:c r="Z22" s="53"/>
    </x:row>
    <x:row r="23">
      <x:c r="A23" s="53" t="str"/>
      <x:c r="B23" s="53" t="str"/>
      <x:c r="C23" s="53" t="str"/>
      <x:c r="D23" s="53" t="str"/>
      <x:c r="E23" s="53" t="str"/>
      <x:c r="F23" s="53" t="str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  <x:c r="V23" s="53"/>
      <x:c r="W23" s="53"/>
      <x:c r="X23" s="53"/>
      <x:c r="Y23" s="53"/>
      <x:c r="Z23" s="53"/>
    </x:row>
    <x:row r="24">
      <x:c r="A24" s="53" t="str"/>
      <x:c r="B24" s="53" t="str"/>
      <x:c r="C24" s="53" t="str"/>
      <x:c r="D24" s="53" t="str"/>
      <x:c r="E24" s="53" t="str"/>
      <x:c r="F24" s="53" t="str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  <x:c r="V24" s="53"/>
      <x:c r="W24" s="53"/>
      <x:c r="X24" s="53"/>
      <x:c r="Y24" s="53"/>
      <x:c r="Z24" s="53"/>
    </x:row>
    <x:row r="25">
      <x:c r="A25" s="53" t="str"/>
      <x:c r="B25" s="53" t="str"/>
      <x:c r="C25" s="53" t="str"/>
      <x:c r="D25" s="53" t="str"/>
      <x:c r="E25" s="53" t="str"/>
      <x:c r="F25" s="53" t="str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  <x:c r="V25" s="53"/>
      <x:c r="W25" s="53"/>
      <x:c r="X25" s="53"/>
      <x:c r="Y25" s="53"/>
      <x:c r="Z25" s="53"/>
    </x:row>
    <x:row r="26">
      <x:c r="A26" s="53" t="str"/>
      <x:c r="B26" s="53" t="str"/>
      <x:c r="C26" s="53" t="str"/>
      <x:c r="D26" s="53" t="str"/>
      <x:c r="E26" s="53" t="str"/>
      <x:c r="F26" s="53" t="str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  <x:c r="V26" s="53"/>
      <x:c r="W26" s="53"/>
      <x:c r="X26" s="53"/>
      <x:c r="Y26" s="53"/>
      <x:c r="Z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  <x:c r="V27" s="53"/>
      <x:c r="W27" s="53"/>
      <x:c r="X27" s="53"/>
      <x:c r="Y27" s="53"/>
      <x:c r="Z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  <x:c r="V28" s="53"/>
      <x:c r="W28" s="53"/>
      <x:c r="X28" s="53"/>
      <x:c r="Y28" s="53"/>
      <x:c r="Z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  <x:c r="V29" s="53"/>
      <x:c r="W29" s="53"/>
      <x:c r="X29" s="53"/>
      <x:c r="Y29" s="53"/>
      <x:c r="Z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  <x:c r="V30" s="53"/>
      <x:c r="W30" s="53"/>
      <x:c r="X30" s="53"/>
      <x:c r="Y30" s="53"/>
      <x:c r="Z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  <x:c r="V31" s="53"/>
      <x:c r="W31" s="53"/>
      <x:c r="X31" s="53"/>
      <x:c r="Y31" s="53"/>
      <x:c r="Z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  <x:c r="V32" s="53"/>
      <x:c r="W32" s="53"/>
      <x:c r="X32" s="53"/>
      <x:c r="Y32" s="53"/>
      <x:c r="Z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  <x:c r="V33" s="53"/>
      <x:c r="W33" s="53"/>
      <x:c r="X33" s="53"/>
      <x:c r="Y33" s="53"/>
      <x:c r="Z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  <x:c r="V34" s="53"/>
      <x:c r="W34" s="53"/>
      <x:c r="X34" s="53"/>
      <x:c r="Y34" s="53"/>
      <x:c r="Z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  <x:c r="V35" s="53"/>
      <x:c r="W35" s="53"/>
      <x:c r="X35" s="53"/>
      <x:c r="Y35" s="53"/>
      <x:c r="Z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  <x:c r="V36" s="53"/>
      <x:c r="W36" s="53"/>
      <x:c r="X36" s="53"/>
      <x:c r="Y36" s="53"/>
      <x:c r="Z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  <x:c r="V37" s="53"/>
      <x:c r="W37" s="53"/>
      <x:c r="X37" s="53"/>
      <x:c r="Y37" s="53"/>
      <x:c r="Z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  <x:c r="V38" s="53"/>
      <x:c r="W38" s="53"/>
      <x:c r="X38" s="53"/>
      <x:c r="Y38" s="53"/>
      <x:c r="Z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  <x:c r="V39" s="53"/>
      <x:c r="W39" s="53"/>
      <x:c r="X39" s="53"/>
      <x:c r="Y39" s="53"/>
      <x:c r="Z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  <x:c r="V40" s="53"/>
      <x:c r="W40" s="53"/>
      <x:c r="X40" s="53"/>
      <x:c r="Y40" s="53"/>
      <x:c r="Z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  <x:c r="V41" s="53"/>
      <x:c r="W41" s="53"/>
      <x:c r="X41" s="53"/>
      <x:c r="Y41" s="53"/>
      <x:c r="Z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  <x:c r="V42" s="53"/>
      <x:c r="W42" s="53"/>
      <x:c r="X42" s="53"/>
      <x:c r="Y42" s="53"/>
      <x:c r="Z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  <x:c r="V43" s="53"/>
      <x:c r="W43" s="53"/>
      <x:c r="X43" s="53"/>
      <x:c r="Y43" s="53"/>
      <x:c r="Z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  <x:c r="V44" s="53"/>
      <x:c r="W44" s="53"/>
      <x:c r="X44" s="53"/>
      <x:c r="Y44" s="53"/>
      <x:c r="Z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  <x:c r="V45" s="53"/>
      <x:c r="W45" s="53"/>
      <x:c r="X45" s="53"/>
      <x:c r="Y45" s="53"/>
      <x:c r="Z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  <x:c r="V46" s="53"/>
      <x:c r="W46" s="53"/>
      <x:c r="X46" s="53"/>
      <x:c r="Y46" s="53"/>
      <x:c r="Z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  <x:c r="V47" s="53"/>
      <x:c r="W47" s="53"/>
      <x:c r="X47" s="53"/>
      <x:c r="Y47" s="53"/>
      <x:c r="Z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  <x:c r="V48" s="53"/>
      <x:c r="W48" s="53"/>
      <x:c r="X48" s="53"/>
      <x:c r="Y48" s="53"/>
      <x:c r="Z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  <x:c r="V49" s="53"/>
      <x:c r="W49" s="53"/>
      <x:c r="X49" s="53"/>
      <x:c r="Y49" s="53"/>
      <x:c r="Z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  <x:c r="V50" s="53"/>
      <x:c r="W50" s="53"/>
      <x:c r="X50" s="53"/>
      <x:c r="Y50" s="53"/>
      <x:c r="Z50" s="53"/>
    </x:row>
    <x:row r="51">
      <x:c r="A51" s="53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3"/>
      <x:c r="S51" s="53"/>
      <x:c r="T51" s="53"/>
      <x:c r="U51" s="53"/>
      <x:c r="V51" s="53"/>
      <x:c r="W51" s="53"/>
      <x:c r="X51" s="53"/>
      <x:c r="Y51" s="53"/>
      <x:c r="Z51" s="53"/>
    </x:row>
    <x:row r="52">
      <x:c r="A52" s="53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3"/>
      <x:c r="S52" s="53"/>
      <x:c r="T52" s="53"/>
      <x:c r="U52" s="53"/>
      <x:c r="V52" s="53"/>
      <x:c r="W52" s="53"/>
      <x:c r="X52" s="53"/>
      <x:c r="Y52" s="53"/>
      <x:c r="Z52" s="53"/>
    </x:row>
    <x:row r="53">
      <x:c r="A53" s="53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3"/>
      <x:c r="S53" s="53"/>
      <x:c r="T53" s="53"/>
      <x:c r="U53" s="53"/>
      <x:c r="V53" s="53"/>
      <x:c r="W53" s="53"/>
      <x:c r="X53" s="53"/>
      <x:c r="Y53" s="53"/>
      <x:c r="Z53" s="53"/>
    </x:row>
    <x:row r="54">
      <x:c r="A54" s="53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3"/>
      <x:c r="S54" s="53"/>
      <x:c r="T54" s="53"/>
      <x:c r="U54" s="53"/>
      <x:c r="V54" s="53"/>
      <x:c r="W54" s="53"/>
      <x:c r="X54" s="53"/>
      <x:c r="Y54" s="53"/>
      <x:c r="Z54" s="53"/>
    </x:row>
    <x:row r="55">
      <x:c r="A55" s="53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3"/>
      <x:c r="S55" s="53"/>
      <x:c r="T55" s="53"/>
      <x:c r="U55" s="53"/>
      <x:c r="V55" s="53"/>
      <x:c r="W55" s="53"/>
      <x:c r="X55" s="53"/>
      <x:c r="Y55" s="53"/>
      <x:c r="Z55" s="53"/>
    </x:row>
    <x:row r="56">
      <x:c r="A56" s="53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3"/>
      <x:c r="S56" s="53"/>
      <x:c r="T56" s="53"/>
      <x:c r="U56" s="53"/>
      <x:c r="V56" s="53"/>
      <x:c r="W56" s="53"/>
      <x:c r="X56" s="53"/>
      <x:c r="Y56" s="53"/>
      <x:c r="Z56" s="53"/>
    </x:row>
    <x:row r="57">
      <x:c r="A57" s="53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3"/>
      <x:c r="S57" s="53"/>
      <x:c r="T57" s="53"/>
      <x:c r="U57" s="53"/>
      <x:c r="V57" s="53"/>
      <x:c r="W57" s="53"/>
      <x:c r="X57" s="53"/>
      <x:c r="Y57" s="53"/>
      <x:c r="Z57" s="53"/>
    </x:row>
    <x:row r="58">
      <x:c r="A58" s="53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3"/>
      <x:c r="S58" s="53"/>
      <x:c r="T58" s="53"/>
      <x:c r="U58" s="53"/>
      <x:c r="V58" s="53"/>
      <x:c r="W58" s="53"/>
      <x:c r="X58" s="53"/>
      <x:c r="Y58" s="53"/>
      <x:c r="Z58" s="53"/>
    </x:row>
    <x:row r="59">
      <x:c r="A59" s="53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3"/>
      <x:c r="S59" s="53"/>
      <x:c r="T59" s="53"/>
      <x:c r="U59" s="53"/>
      <x:c r="V59" s="53"/>
      <x:c r="W59" s="53"/>
      <x:c r="X59" s="53"/>
      <x:c r="Y59" s="53"/>
      <x:c r="Z59" s="53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3"/>
      <x:c r="S60" s="53"/>
      <x:c r="T60" s="53"/>
      <x:c r="U60" s="53"/>
      <x:c r="V60" s="53"/>
      <x:c r="W60" s="53"/>
      <x:c r="X60" s="53"/>
      <x:c r="Y60" s="53"/>
      <x:c r="Z60" s="53"/>
    </x:row>
  </x:sheetData>
  <x:mergeCells>
    <x:mergeCell ref="A1:H1"/>
    <x:mergeCell ref="A2:H2"/>
    <x:mergeCell ref="A1:F1"/>
    <x:mergeCell ref="A2:F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7" hidden="0" customWidth="1"/>
    <x:col min="3" max="3" width="30" hidden="0" customWidth="1"/>
    <x:col min="4" max="4" width="48" hidden="0" customWidth="1"/>
    <x:col min="5" max="5" width="25" hidden="0" customWidth="1"/>
    <x:col min="6" max="6" width="17" hidden="0" customWidth="1"/>
    <x:col min="7" max="7" width="42" hidden="0" customWidth="1"/>
    <x:col min="8" max="8" width="20" hidden="0" customWidth="1"/>
    <x:col min="9" max="9" width="62" hidden="0" customWidth="1"/>
  </x:cols>
  <x:sheetData>
    <x:row r="1" ht="28" customHeight="1">
      <x:c r="A1" s="101" t="str">
        <x:v>V3 FINAL - SOURCE MAP PER BAB I-X</x:v>
      </x:c>
      <x:c r="B1" s="101"/>
      <x:c r="C1" s="101"/>
      <x:c r="D1" s="101"/>
      <x:c r="E1" s="101"/>
      <x:c r="F1" s="101"/>
      <x:c r="G1" s="101"/>
      <x:c r="H1" s="101"/>
      <x:c r="I1" s="101"/>
    </x:row>
    <x:row r="2">
      <x:c r="A2" s="105" t="str">
        <x:v>Cut-off verification: 7 October 2026. Illustrative cases remain anonymized; original institutional identities and figures are not stored.</x:v>
      </x:c>
      <x:c r="B2" s="105"/>
      <x:c r="C2" s="105"/>
      <x:c r="D2" s="105"/>
      <x:c r="E2" s="105"/>
      <x:c r="F2" s="105"/>
      <x:c r="G2" s="105"/>
      <x:c r="H2" s="105"/>
      <x:c r="I2" s="105"/>
    </x:row>
    <x:row r="4">
      <x:c r="A4" s="109" t="str">
        <x:v>Code</x:v>
      </x:c>
      <x:c r="B4" s="109" t="str">
        <x:v>Bab</x:v>
      </x:c>
      <x:c r="C4" s="109" t="str">
        <x:v>Topic/Claim</x:v>
      </x:c>
      <x:c r="D4" s="109" t="str">
        <x:v>Primary Source / Document</x:v>
      </x:c>
      <x:c r="E4" s="109" t="str">
        <x:v>Type</x:v>
      </x:c>
      <x:c r="F4" s="109" t="str">
        <x:v>Period/Version</x:v>
      </x:c>
      <x:c r="G4" s="109" t="str">
        <x:v>Use in Book</x:v>
      </x:c>
      <x:c r="H4" s="109" t="str">
        <x:v>Status</x:v>
      </x:c>
      <x:c r="I4" s="109" t="str">
        <x:v>Official/Primary URL</x:v>
      </x:c>
    </x:row>
    <x:row r="5">
      <x:c r="A5" s="47" t="str">
        <x:v>I-01</x:v>
      </x:c>
      <x:c r="B5" s="47" t="str">
        <x:v>I</x:v>
      </x:c>
      <x:c r="C5" s="47" t="str">
        <x:v>APBN 2025 - postur dan baseline</x:v>
      </x:c>
      <x:c r="D5" s="47" t="str">
        <x:v>Nota Keuangan beserta APBN Tahun Anggaran 2025</x:v>
      </x:c>
      <x:c r="E5" s="47" t="str">
        <x:v>DATA PUBLIK RESMI</x:v>
      </x:c>
      <x:c r="F5" s="47" t="str">
        <x:v>2025</x:v>
      </x:c>
      <x:c r="G5" s="47" t="str">
        <x:v>Basis angka anggaran APBN 2025 dan pembanding terhadap realisasi.</x:v>
      </x:c>
      <x:c r="H5" s="47" t="str">
        <x:v>Eksplisit/utama</x:v>
      </x:c>
      <x:c r="I5" s="47" t="str">
        <x:v>https://djpk.kemenkeu.go.id/?p=60363</x:v>
      </x:c>
    </x:row>
    <x:row r="6">
      <x:c r="A6" s="47" t="str">
        <x:v>I-02</x:v>
      </x:c>
      <x:c r="B6" s="47" t="str">
        <x:v>I</x:v>
      </x:c>
      <x:c r="C6" s="47" t="str">
        <x:v>Realisasi dan pertanggungjawaban APBN 2025</x:v>
      </x:c>
      <x:c r="D6" s="47" t="str">
        <x:v>LKPP 2025 audited / penyampaian RUU P2 APBN 2025 - Kementerian Keuangan</x:v>
      </x:c>
      <x:c r="E6" s="47" t="str">
        <x:v>DATA PUBLIK RESMI</x:v>
      </x:c>
      <x:c r="F6" s="47" t="str">
        <x:v>2025/2026</x:v>
      </x:c>
      <x:c r="G6" s="47" t="str">
        <x:v>Basis realisasi audited, defisit, pembiayaan, SiLPA dan posisi keuangan.</x:v>
      </x:c>
      <x:c r="H6" s="47" t="str">
        <x:v>Eksplisit/utama</x:v>
      </x:c>
      <x:c r="I6" s="47" t="str">
        <x:v>https://djpb.kemenkeu.go.id/kppn/penerimaan/id/data-publikasi/berita-terbaru/3012-pemerintah-sampaikan-ruu-pertanggungjawaban-apbn-2025%2C-lkpp-kembali-raih-opini-wtp.html</x:v>
      </x:c>
    </x:row>
    <x:row r="7">
      <x:c r="A7" s="47" t="str">
        <x:v>I-03</x:v>
      </x:c>
      <x:c r="B7" s="47" t="str">
        <x:v>I</x:v>
      </x:c>
      <x:c r="C7" s="47" t="str">
        <x:v>Audit LKPP 2025</x:v>
      </x:c>
      <x:c r="D7" s="47" t="str">
        <x:v>BPK RI - Laporan Hasil Pemeriksaan atas LKPP 2025</x:v>
      </x:c>
      <x:c r="E7" s="47" t="str">
        <x:v>DATA PUBLIK RESMI</x:v>
      </x:c>
      <x:c r="F7" s="47" t="str">
        <x:v>2025/2026</x:v>
      </x:c>
      <x:c r="G7" s="47" t="str">
        <x:v>Basis pembacaan opini WTP, temuan, rekomendasi dan perbedaan audit laporan keuangan vs efektivitas kebijakan.</x:v>
      </x:c>
      <x:c r="H7" s="47" t="str">
        <x:v>Eksplisit/utama</x:v>
      </x:c>
      <x:c r="I7" s="47" t="str">
        <x:v>https://www.bpk.go.id/lkpp</x:v>
      </x:c>
    </x:row>
    <x:row r="8">
      <x:c r="A8" s="47" t="str">
        <x:v>I-04</x:v>
      </x:c>
      <x:c r="B8" s="47" t="str">
        <x:v>I</x:v>
      </x:c>
      <x:c r="C8" s="47" t="str">
        <x:v>APBD DKI Jakarta 2025</x:v>
      </x:c>
      <x:c r="D8" s="47" t="str">
        <x:v>Perda Provinsi DKI Jakarta Nomor 9 Tahun 2024 tentang APBD TA 2025</x:v>
      </x:c>
      <x:c r="E8" s="47" t="str">
        <x:v>REGULASI PRIMER</x:v>
      </x:c>
      <x:c r="F8" s="47" t="str">
        <x:v>2024/2025</x:v>
      </x:c>
      <x:c r="G8" s="47" t="str">
        <x:v>Basis legal APBD DKI 2025 sebagai contoh daerah.</x:v>
      </x:c>
      <x:c r="H8" s="47" t="str">
        <x:v>Eksplisit/utama</x:v>
      </x:c>
      <x:c r="I8" s="47" t="str">
        <x:v>https://jdih.jakarta.go.id/dokumen/detail/14203/peraturan-daerah-nomor-9-tahun-2024tentang-anggaran-pendapatan-dan-belanja-daerah-tahun-anggaran-2025</x:v>
      </x:c>
    </x:row>
    <x:row r="9">
      <x:c r="A9" s="47" t="str">
        <x:v>I-05</x:v>
      </x:c>
      <x:c r="B9" s="47" t="str">
        <x:v>I</x:v>
      </x:c>
      <x:c r="C9" s="47" t="str">
        <x:v>Pertanggungjawaban APBD DKI 2025</x:v>
      </x:c>
      <x:c r="D9" s="47" t="str">
        <x:v>Pemprov DKI Jakarta - penyampaian pertanggungjawaban pelaksanaan APBD 2025</x:v>
      </x:c>
      <x:c r="E9" s="47" t="str">
        <x:v>DATA PUBLIK RESMI</x:v>
      </x:c>
      <x:c r="F9" s="47" t="str">
        <x:v>2025/2026</x:v>
      </x:c>
      <x:c r="G9" s="47" t="str">
        <x:v>Basis realisasi pendapatan, belanja, SiLPA, aset, kewajiban, ekuitas dan opini.</x:v>
      </x:c>
      <x:c r="H9" s="47" t="str">
        <x:v>Eksplisit/utama</x:v>
      </x:c>
      <x:c r="I9" s="47" t="str">
        <x:v>https://www.jakarta.go.id/siaran-pers/6761-SP-HMS-06-2026</x:v>
      </x:c>
    </x:row>
    <x:row r="10">
      <x:c r="A10" s="47" t="str">
        <x:v>I-06</x:v>
      </x:c>
      <x:c r="B10" s="47" t="str">
        <x:v>I</x:v>
      </x:c>
      <x:c r="C10" s="47" t="str">
        <x:v>Standar Akuntansi Pemerintahan</x:v>
      </x:c>
      <x:c r="D10" s="47" t="str">
        <x:v>PP Nomor 71 Tahun 2010 tentang Standar Akuntansi Pemerintahan</x:v>
      </x:c>
      <x:c r="E10" s="47" t="str">
        <x:v>REGULASI PRIMER</x:v>
      </x:c>
      <x:c r="F10" s="47" t="str">
        <x:v>2010</x:v>
      </x:c>
      <x:c r="G10" s="47" t="str">
        <x:v>Basis normatif SAP/PSAP untuk LKPP/LKPD.</x:v>
      </x:c>
      <x:c r="H10" s="47" t="str">
        <x:v>Eksplisit/utama</x:v>
      </x:c>
      <x:c r="I10" s="47" t="str">
        <x:v>https://peraturan.bpk.go.id/Details/5095/pp-no-71-tahun-2010</x:v>
      </x:c>
    </x:row>
    <x:row r="11">
      <x:c r="A11" s="47" t="str">
        <x:v>I-07</x:v>
      </x:c>
      <x:c r="B11" s="47" t="str">
        <x:v>I</x:v>
      </x:c>
      <x:c r="C11" s="47" t="str">
        <x:v>Kebijakan akuntansi Pemerintah Pusat</x:v>
      </x:c>
      <x:c r="D11" s="47" t="str">
        <x:v>PMK Nomor 100 Tahun 2025 tentang Kebijakan Akuntansi Pemerintah Pusat</x:v>
      </x:c>
      <x:c r="E11" s="47" t="str">
        <x:v>REGULASI PRIMER</x:v>
      </x:c>
      <x:c r="F11" s="47" t="str">
        <x:v>2025</x:v>
      </x:c>
      <x:c r="G11" s="47" t="str">
        <x:v>Basis kebijakan akuntansi pusat mulai penyusunan LK TA 2025.</x:v>
      </x:c>
      <x:c r="H11" s="47" t="str">
        <x:v>Eksplisit/utama</x:v>
      </x:c>
      <x:c r="I11" s="47" t="str">
        <x:v>https://jdih.kemenkeu.go.id/dok/pmk-100-tahun-2025</x:v>
      </x:c>
    </x:row>
    <x:row r="12">
      <x:c r="A12" s="47" t="str">
        <x:v>I-08</x:v>
      </x:c>
      <x:c r="B12" s="47" t="str">
        <x:v>I</x:v>
      </x:c>
      <x:c r="C12" s="47" t="str">
        <x:v>Kerangka keuangan negara</x:v>
      </x:c>
      <x:c r="D12" s="47" t="str">
        <x:v>UU Nomor 17 Tahun 2003 tentang Keuangan Negara; UU Nomor 1 Tahun 2004 tentang Perbendaharaan Negara</x:v>
      </x:c>
      <x:c r="E12" s="47" t="str">
        <x:v>REGULASI PRIMER</x:v>
      </x:c>
      <x:c r="F12" s="47" t="str">
        <x:v>2003/2004</x:v>
      </x:c>
      <x:c r="G12" s="47" t="str">
        <x:v>Landasan arsitektur anggaran, pelaksanaan dan pertanggungjawaban keuangan negara.</x:v>
      </x:c>
      <x:c r="H12" s="47" t="str">
        <x:v>Pendukung primer</x:v>
      </x:c>
      <x:c r="I12" s="47" t="str">
        <x:v>https://peraturan.bpk.go.id</x:v>
      </x:c>
    </x:row>
    <x:row r="13">
      <x:c r="A13" s="47" t="str">
        <x:v>II-01</x:v>
      </x:c>
      <x:c r="B13" s="47" t="str">
        <x:v>II</x:v>
      </x:c>
      <x:c r="C13" s="47" t="str">
        <x:v>Public Value / strategic triangle</x:v>
      </x:c>
      <x:c r="D13" s="47" t="str">
        <x:v>Mark H. Moore, Creating Public Value: Strategic Management in Government, Harvard University Press</x:v>
      </x:c>
      <x:c r="E13" s="47" t="str">
        <x:v>REFERENSI KONSEPTUAL PRIMER</x:v>
      </x:c>
      <x:c r="F13" s="47" t="str">
        <x:v>1995</x:v>
      </x:c>
      <x:c r="G13" s="47" t="str">
        <x:v>Rujukan eksplisit untuk substantive value, legitimacy/support dan operational capacity.</x:v>
      </x:c>
      <x:c r="H13" s="47" t="str">
        <x:v>Eksplisit/utama</x:v>
      </x:c>
      <x:c r="I13" s="47" t="str">
        <x:v>https://markmoore.scholars.harvard.edu/topics/public-management</x:v>
      </x:c>
    </x:row>
    <x:row r="14">
      <x:c r="A14" s="110" t="str">
        <x:v>II-02</x:v>
      </x:c>
      <x:c r="B14" s="110" t="str">
        <x:v>II</x:v>
      </x:c>
      <x:c r="C14" s="110" t="str">
        <x:v>Dashboard Public Value buku</x:v>
      </x:c>
      <x:c r="D14" s="110" t="str">
        <x:v>Kerangka penulis: Problem → Policy Choice → Institution → Capacity → Delivery → Output → Outcome → Public Value</x:v>
      </x:c>
      <x:c r="E14" s="110" t="str">
        <x:v>KERANGKA PENULIS</x:v>
      </x:c>
      <x:c r="F14" s="110" t="str">
        <x:v>2026</x:v>
      </x:c>
      <x:c r="G14" s="110" t="str">
        <x:v>Kerangka sintesis buku; bukan indikator resmi dan tidak diklaim berasal dari satu standar eksternal.</x:v>
      </x:c>
      <x:c r="H14" s="110" t="str">
        <x:v>Author framework</x:v>
      </x:c>
      <x:c r="I14" s="110" t="str"/>
    </x:row>
    <x:row r="15">
      <x:c r="A15" s="47" t="str">
        <x:v>III-01</x:v>
      </x:c>
      <x:c r="B15" s="47" t="str">
        <x:v>III</x:v>
      </x:c>
      <x:c r="C15" s="47" t="str">
        <x:v>Kontribusi Wajib Pajak Besar 2024</x:v>
      </x:c>
      <x:c r="D15" s="47" t="str">
        <x:v>DJP - Penerimaan Kanwil DJP Wajib Pajak Besar 2024 Kembali Lampaui Target</x:v>
      </x:c>
      <x:c r="E15" s="47" t="str">
        <x:v>DATA PUBLIK RESMI</x:v>
      </x:c>
      <x:c r="F15" s="47" t="str">
        <x:v>2024/2025</x:v>
      </x:c>
      <x:c r="G15" s="47" t="str">
        <x:v>Basis angka Rp571,37 triliun dan 29,57% kontribusi nasional.</x:v>
      </x:c>
      <x:c r="H15" s="47" t="str">
        <x:v>Eksplisit/utama</x:v>
      </x:c>
      <x:c r="I15" s="47" t="str">
        <x:v>https://pajak.go.id/id/siaran-pers/penerimaan-kanwil-djp-wajib-pajak-besar-2024-kembali-lampaui-target</x:v>
      </x:c>
    </x:row>
    <x:row r="16">
      <x:c r="A16" s="47" t="str">
        <x:v>III-02</x:v>
      </x:c>
      <x:c r="B16" s="47" t="str">
        <x:v>III</x:v>
      </x:c>
      <x:c r="C16" s="47" t="str">
        <x:v>PPh Final UMKM 0,5%</x:v>
      </x:c>
      <x:c r="D16" s="47" t="str">
        <x:v>PP Nomor 20 Tahun 2026 tentang Perubahan atas PP Nomor 55 Tahun 2022</x:v>
      </x:c>
      <x:c r="E16" s="47" t="str">
        <x:v>REGULASI PRIMER</x:v>
      </x:c>
      <x:c r="F16" s="47" t="str">
        <x:v>2026</x:v>
      </x:c>
      <x:c r="G16" s="47" t="str">
        <x:v>Basis pengaturan PPh final atas WP dengan peredaran bruto tertentu.</x:v>
      </x:c>
      <x:c r="H16" s="47" t="str">
        <x:v>Eksplisit/utama</x:v>
      </x:c>
      <x:c r="I16" s="47" t="str">
        <x:v>https://jdih.kemenkeu.go.id/dok/pp-20-tahun-2026/summary</x:v>
      </x:c>
    </x:row>
    <x:row r="17">
      <x:c r="A17" s="47" t="str">
        <x:v>III-03</x:v>
      </x:c>
      <x:c r="B17" s="47" t="str">
        <x:v>III</x:v>
      </x:c>
      <x:c r="C17" s="47" t="str">
        <x:v>Tarif PPN dan desain HPP</x:v>
      </x:c>
      <x:c r="D17" s="47" t="str">
        <x:v>UU Nomor 7 Tahun 2021 tentang Harmonisasi Peraturan Perpajakan</x:v>
      </x:c>
      <x:c r="E17" s="47" t="str">
        <x:v>REGULASI PRIMER</x:v>
      </x:c>
      <x:c r="F17" s="47" t="str">
        <x:v>2021</x:v>
      </x:c>
      <x:c r="G17" s="47" t="str">
        <x:v>Landasan perubahan tarif PPN dan kerangka perpajakan yang dirujuk.</x:v>
      </x:c>
      <x:c r="H17" s="47" t="str">
        <x:v>Eksplisit/utama</x:v>
      </x:c>
      <x:c r="I17" s="47" t="str">
        <x:v>https://peraturan.bpk.go.id/Details/185162/uu-no-7-tahun-2021</x:v>
      </x:c>
    </x:row>
    <x:row r="18">
      <x:c r="A18" s="47" t="str">
        <x:v>III-04</x:v>
      </x:c>
      <x:c r="B18" s="47" t="str">
        <x:v>III</x:v>
      </x:c>
      <x:c r="C18" s="47" t="str">
        <x:v>DPP nilai lain PPN 2025</x:v>
      </x:c>
      <x:c r="D18" s="47" t="str">
        <x:v>PMK Nomor 131 Tahun 2024</x:v>
      </x:c>
      <x:c r="E18" s="47" t="str">
        <x:v>REGULASI PRIMER</x:v>
      </x:c>
      <x:c r="F18" s="47" t="str">
        <x:v>2024/2025</x:v>
      </x:c>
      <x:c r="G18" s="47" t="str">
        <x:v>Basis perlakuan PPN 2025 termasuk nilai lain/DPP sesuai ketentuan.</x:v>
      </x:c>
      <x:c r="H18" s="47" t="str">
        <x:v>Eksplisit/utama</x:v>
      </x:c>
      <x:c r="I18" s="47" t="str">
        <x:v>https://jdih.kemenkeu.go.id/dok/pmk-131-tahun-2024</x:v>
      </x:c>
    </x:row>
    <x:row r="19">
      <x:c r="A19" s="47" t="str">
        <x:v>III-05</x:v>
      </x:c>
      <x:c r="B19" s="47" t="str">
        <x:v>III</x:v>
      </x:c>
      <x:c r="C19" s="47" t="str">
        <x:v>Struktur DBH dan konteks PPN</x:v>
      </x:c>
      <x:c r="D19" s="47" t="str">
        <x:v>Nota Keuangan beserta RAPBN Tahun Anggaran 2026</x:v>
      </x:c>
      <x:c r="E19" s="47" t="str">
        <x:v>DATA PUBLIK RESMI</x:v>
      </x:c>
      <x:c r="F19" s="47" t="str">
        <x:v>2026</x:v>
      </x:c>
      <x:c r="G19" s="47" t="str">
        <x:v>Basis pernyataan struktur DBH pajak dalam desain fiskal berjalan; PPN-sharing diposisikan sebagai hipotesis, bukan DBH berjalan.</x:v>
      </x:c>
      <x:c r="H19" s="47" t="str">
        <x:v>Eksplisit/utama</x:v>
      </x:c>
      <x:c r="I19" s="47" t="str">
        <x:v>https://anggaran.kemenkeu.go.id/api/Medias/507d21b0-2abe-4d75-86aa-dc3efe505843</x:v>
      </x:c>
    </x:row>
    <x:row r="20">
      <x:c r="A20" s="47" t="str">
        <x:v>III-06</x:v>
      </x:c>
      <x:c r="B20" s="47" t="str">
        <x:v>III</x:v>
      </x:c>
      <x:c r="C20" s="47" t="str">
        <x:v>Destination principle PPN</x:v>
      </x:c>
      <x:c r="D20" s="47" t="str">
        <x:v>OECD International VAT/GST Guidelines</x:v>
      </x:c>
      <x:c r="E20" s="47" t="str">
        <x:v>REFERENSI KONSEPTUAL PRIMER</x:v>
      </x:c>
      <x:c r="F20" s="47" t="str">
        <x:v>2017</x:v>
      </x:c>
      <x:c r="G20" s="47" t="str">
        <x:v>Referensi konseptual destination principle dan jurisdiction of consumption; bukan dasar hukum DBH domestik.</x:v>
      </x:c>
      <x:c r="H20" s="47" t="str">
        <x:v>Eksplisit/utama</x:v>
      </x:c>
      <x:c r="I20" s="47" t="str">
        <x:v>https://www.oecd.org/content/dam/oecd/en/publications/reports/2017/04/international-vat-gst-guidelines_g1g75db4/9789264271401-en.pdf</x:v>
      </x:c>
    </x:row>
    <x:row r="21">
      <x:c r="A21" s="47" t="str">
        <x:v>III-07</x:v>
      </x:c>
      <x:c r="B21" s="47" t="str">
        <x:v>III</x:v>
      </x:c>
      <x:c r="C21" s="47" t="str">
        <x:v>Hubungan keuangan pusat-daerah</x:v>
      </x:c>
      <x:c r="D21" s="47" t="str">
        <x:v>UU Nomor 1 Tahun 2022 tentang HKPD</x:v>
      </x:c>
      <x:c r="E21" s="47" t="str">
        <x:v>REGULASI PRIMER</x:v>
      </x:c>
      <x:c r="F21" s="47" t="str">
        <x:v>2022</x:v>
      </x:c>
      <x:c r="G21" s="47" t="str">
        <x:v>Basis pajak/retribusi daerah, TKD, belanja dan pembiayaan daerah.</x:v>
      </x:c>
      <x:c r="H21" s="47" t="str">
        <x:v>Eksplisit/utama</x:v>
      </x:c>
      <x:c r="I21" s="47" t="str">
        <x:v>https://peraturan.bpk.go.id/Details/195696/uu-no-1-tahun-2022</x:v>
      </x:c>
    </x:row>
    <x:row r="22">
      <x:c r="A22" s="47" t="str">
        <x:v>III-08</x:v>
      </x:c>
      <x:c r="B22" s="47" t="str">
        <x:v>III</x:v>
      </x:c>
      <x:c r="C22" s="47" t="str">
        <x:v>Pajak Daerah dan Retribusi Daerah</x:v>
      </x:c>
      <x:c r="D22" s="47" t="str">
        <x:v>PP Nomor 35 Tahun 2023 tentang Ketentuan Umum PDRD</x:v>
      </x:c>
      <x:c r="E22" s="47" t="str">
        <x:v>REGULASI PRIMER</x:v>
      </x:c>
      <x:c r="F22" s="47" t="str">
        <x:v>2023</x:v>
      </x:c>
      <x:c r="G22" s="47" t="str">
        <x:v>Basis pemungutan, opsen, dukungan iklim usaha/investasi dan tata kelola PDRD.</x:v>
      </x:c>
      <x:c r="H22" s="47" t="str">
        <x:v>Eksplisit/utama</x:v>
      </x:c>
      <x:c r="I22" s="47" t="str">
        <x:v>https://peraturan.bpk.go.id/Details/252130/pp-no-35-tahun-2023</x:v>
      </x:c>
    </x:row>
    <x:row r="23">
      <x:c r="A23" s="110" t="str">
        <x:v>III-09</x:v>
      </x:c>
      <x:c r="B23" s="110" t="str">
        <x:v>III</x:v>
      </x:c>
      <x:c r="C23" s="110" t="str">
        <x:v>RCR, TBHI, Revenue Quality Dashboard</x:v>
      </x:c>
      <x:c r="D23" s="110" t="str">
        <x:v>Kerangka penulis</x:v>
      </x:c>
      <x:c r="E23" s="110" t="str">
        <x:v>KERANGKA PENULIS</x:v>
      </x:c>
      <x:c r="F23" s="110" t="str">
        <x:v>2026</x:v>
      </x:c>
      <x:c r="G23" s="110" t="str">
        <x:v>Pilot/diagnostic framework; bukan indikator resmi. Metodologi wajib diuji sebelum penggunaan statistik.</x:v>
      </x:c>
      <x:c r="H23" s="110" t="str">
        <x:v>Author framework</x:v>
      </x:c>
      <x:c r="I23" s="110" t="str"/>
    </x:row>
    <x:row r="24">
      <x:c r="A24" s="47" t="str">
        <x:v>IV-01</x:v>
      </x:c>
      <x:c r="B24" s="47" t="str">
        <x:v>IV</x:v>
      </x:c>
      <x:c r="C24" s="47" t="str">
        <x:v>Stok, ekstraksi dan deplesi SDA</x:v>
      </x:c>
      <x:c r="D24" s="47" t="str">
        <x:v>BPS - Sistem Terintegrasi Neraca Lingkungan dan Ekonomi Indonesia 2020-2024</x:v>
      </x:c>
      <x:c r="E24" s="47" t="str">
        <x:v>DATA PUBLIK RESMI</x:v>
      </x:c>
      <x:c r="F24" s="47" t="str">
        <x:v>2024 data / rilis 2025</x:v>
      </x:c>
      <x:c r="G24" s="47" t="str">
        <x:v>Basis data stok, ekstraksi, neraca moneter, deplesi; buku merujuk Gambar 5.2 dan Lampiran 45-46.</x:v>
      </x:c>
      <x:c r="H24" s="47" t="str">
        <x:v>Eksplisit/utama</x:v>
      </x:c>
      <x:c r="I24" s="47" t="str">
        <x:v>https://www.bps.go.id/id/publication/2025/12/30/48e29af53d4127452b148791/sistem-terintegrasi-neraca-lingkungan-dan-ekonomi-indonesia-2020-2024.html</x:v>
      </x:c>
    </x:row>
    <x:row r="25">
      <x:c r="A25" s="47" t="str">
        <x:v>IV-02</x:v>
      </x:c>
      <x:c r="B25" s="47" t="str">
        <x:v>IV</x:v>
      </x:c>
      <x:c r="C25" s="47" t="str">
        <x:v>Hartwick Rule</x:v>
      </x:c>
      <x:c r="D25" s="47" t="str">
        <x:v>John M. Hartwick, 'Intergenerational Equity and the Investing of Rents from Exhaustible Resources', AER 67(5):972-974</x:v>
      </x:c>
      <x:c r="E25" s="47" t="str">
        <x:v>REFERENSI KONSEPTUAL PRIMER</x:v>
      </x:c>
      <x:c r="F25" s="47" t="str">
        <x:v>1977</x:v>
      </x:c>
      <x:c r="G25" s="47" t="str">
        <x:v>Landasan konseptual investasi rente sumber daya untuk keadilan antargenerasi.</x:v>
      </x:c>
      <x:c r="H25" s="47" t="str">
        <x:v>Eksplisit/utama</x:v>
      </x:c>
      <x:c r="I25" s="47" t="str">
        <x:v>https://ideas.repec.org/a/aea/aecrev/v67y1977i5p972-74.html</x:v>
      </x:c>
    </x:row>
    <x:row r="26">
      <x:c r="A26" s="47" t="str">
        <x:v>IV-03</x:v>
      </x:c>
      <x:c r="B26" s="47" t="str">
        <x:v>IV</x:v>
      </x:c>
      <x:c r="C26" s="47" t="str">
        <x:v>PNBP minerba dan produksi</x:v>
      </x:c>
      <x:c r="D26" s="47" t="str">
        <x:v>Kementerian ESDM - Laporan Kinerja Kementerian ESDM Tahun 2025</x:v>
      </x:c>
      <x:c r="E26" s="47" t="str">
        <x:v>DATA PUBLIK RESMI</x:v>
      </x:c>
      <x:c r="F26" s="47" t="str">
        <x:v>2025</x:v>
      </x:c>
      <x:c r="G26" s="47" t="str">
        <x:v>Basis konteks PNBP minerba dan produksi komoditas yang disebut dalam buku.</x:v>
      </x:c>
      <x:c r="H26" s="47" t="str">
        <x:v>Eksplisit/utama</x:v>
      </x:c>
      <x:c r="I26" s="47" t="str">
        <x:v>https://esdm.go.id/id/publikasi/laporan-kinerja</x:v>
      </x:c>
    </x:row>
    <x:row r="27">
      <x:c r="A27" s="47" t="str">
        <x:v>IV-04</x:v>
      </x:c>
      <x:c r="B27" s="47" t="str">
        <x:v>IV</x:v>
      </x:c>
      <x:c r="C27" s="47" t="str">
        <x:v>Kerangka pengelolaan PNBP</x:v>
      </x:c>
      <x:c r="D27" s="47" t="str">
        <x:v>UU Nomor 9 Tahun 2018 tentang PNBP</x:v>
      </x:c>
      <x:c r="E27" s="47" t="str">
        <x:v>REGULASI PRIMER</x:v>
      </x:c>
      <x:c r="F27" s="47" t="str">
        <x:v>2018</x:v>
      </x:c>
      <x:c r="G27" s="47" t="str">
        <x:v>Landasan prinsip pengelolaan PNBP.</x:v>
      </x:c>
      <x:c r="H27" s="47" t="str">
        <x:v>Eksplisit/utama</x:v>
      </x:c>
      <x:c r="I27" s="47" t="str">
        <x:v>https://peraturan.bpk.go.id/Details/90041/uu-no-9-tahun-2018</x:v>
      </x:c>
    </x:row>
    <x:row r="28">
      <x:c r="A28" s="47" t="str">
        <x:v>IV-05</x:v>
      </x:c>
      <x:c r="B28" s="47" t="str">
        <x:v>IV</x:v>
      </x:c>
      <x:c r="C28" s="47" t="str">
        <x:v>Penetapan tarif dan pengelolaan PNBP</x:v>
      </x:c>
      <x:c r="D28" s="47" t="str">
        <x:v>PP Nomor 44 Tahun 2025</x:v>
      </x:c>
      <x:c r="E28" s="47" t="str">
        <x:v>REGULASI PRIMER</x:v>
      </x:c>
      <x:c r="F28" s="47" t="str">
        <x:v>2025</x:v>
      </x:c>
      <x:c r="G28" s="47" t="str">
        <x:v>Basis tata cara penetapan tarif, pengelolaan, keberatan, keringanan dan pengembalian PNBP.</x:v>
      </x:c>
      <x:c r="H28" s="47" t="str">
        <x:v>Eksplisit/utama</x:v>
      </x:c>
      <x:c r="I28" s="47" t="str">
        <x:v>https://peraturan.bpk.go.id/Details/331115/pp-no-44-tahun-2025</x:v>
      </x:c>
    </x:row>
    <x:row r="29">
      <x:c r="A29" s="47" t="str">
        <x:v>IV-06</x:v>
      </x:c>
      <x:c r="B29" s="47" t="str">
        <x:v>IV</x:v>
      </x:c>
      <x:c r="C29" s="47" t="str">
        <x:v>Tarif PNBP Kementerian ESDM</x:v>
      </x:c>
      <x:c r="D29" s="47" t="str">
        <x:v>PP Nomor 19 Tahun 2025</x:v>
      </x:c>
      <x:c r="E29" s="47" t="str">
        <x:v>REGULASI PRIMER</x:v>
      </x:c>
      <x:c r="F29" s="47" t="str">
        <x:v>2025</x:v>
      </x:c>
      <x:c r="G29" s="47" t="str">
        <x:v>Basis jenis dan tarif PNBP yang berlaku pada Kementerian ESDM.</x:v>
      </x:c>
      <x:c r="H29" s="47" t="str">
        <x:v>Eksplisit/utama</x:v>
      </x:c>
      <x:c r="I29" s="47" t="str">
        <x:v>https://peraturan.bpk.go.id/Details/320049/pp-no-19-tahun-2025</x:v>
      </x:c>
    </x:row>
    <x:row r="30">
      <x:c r="A30" s="47" t="str">
        <x:v>IV-07</x:v>
      </x:c>
      <x:c r="B30" s="47" t="str">
        <x:v>IV</x:v>
      </x:c>
      <x:c r="C30" s="47" t="str">
        <x:v>Perpajakan/PNBP usaha batubara</x:v>
      </x:c>
      <x:c r="D30" s="47" t="str">
        <x:v>PP Nomor 18 Tahun 2025</x:v>
      </x:c>
      <x:c r="E30" s="47" t="str">
        <x:v>REGULASI PRIMER</x:v>
      </x:c>
      <x:c r="F30" s="47" t="str">
        <x:v>2025</x:v>
      </x:c>
      <x:c r="G30" s="47" t="str">
        <x:v>Perubahan atas PP 15/2022 mengenai perlakuan perpajakan dan/atau PNBP usaha pertambangan batubara.</x:v>
      </x:c>
      <x:c r="H30" s="47" t="str">
        <x:v>Eksplisit/utama</x:v>
      </x:c>
      <x:c r="I30" s="47" t="str">
        <x:v>https://peraturan.bpk.go.id/Details/320043</x:v>
      </x:c>
    </x:row>
    <x:row r="31">
      <x:c r="A31" s="47" t="str">
        <x:v>IV-08</x:v>
      </x:c>
      <x:c r="B31" s="47" t="str">
        <x:v>IV</x:v>
      </x:c>
      <x:c r="C31" s="47" t="str">
        <x:v>Dana Perkebunan</x:v>
      </x:c>
      <x:c r="D31" s="47" t="str">
        <x:v>Perpres Nomor 132 Tahun 2024 tentang Pengelolaan Dana Perkebunan</x:v>
      </x:c>
      <x:c r="E31" s="47" t="str">
        <x:v>REGULASI PRIMER</x:v>
      </x:c>
      <x:c r="F31" s="47" t="str">
        <x:v>2024</x:v>
      </x:c>
      <x:c r="G31" s="47" t="str">
        <x:v>Basis struktur penghimpunan/penggunaan dana perkebunan dan kelembagaan.</x:v>
      </x:c>
      <x:c r="H31" s="47" t="str">
        <x:v>Eksplisit/utama</x:v>
      </x:c>
      <x:c r="I31" s="47" t="str">
        <x:v>https://peraturan.bpk.go.id/Details/305311/perpres-no-132-tahun-2024</x:v>
      </x:c>
    </x:row>
    <x:row r="32">
      <x:c r="A32" s="47" t="str">
        <x:v>IV-09</x:v>
      </x:c>
      <x:c r="B32" s="47" t="str">
        <x:v>IV</x:v>
      </x:c>
      <x:c r="C32" s="47" t="str">
        <x:v>Tarif layanan Dana Perkebunan</x:v>
      </x:c>
      <x:c r="D32" s="47" t="str">
        <x:v>PMK Nomor 69 Tahun 2025 jo. PMK Nomor 9 Tahun 2026</x:v>
      </x:c>
      <x:c r="E32" s="47" t="str">
        <x:v>REGULASI PRIMER</x:v>
      </x:c>
      <x:c r="F32" s="47" t="str">
        <x:v>2025/2026</x:v>
      </x:c>
      <x:c r="G32" s="47" t="str">
        <x:v>Basis tarif layanan BLU Badan Pengelola Dana Perkebunan dan perubahannya.</x:v>
      </x:c>
      <x:c r="H32" s="47" t="str">
        <x:v>Eksplisit/utama</x:v>
      </x:c>
      <x:c r="I32" s="47" t="str">
        <x:v>https://jdih.kemenkeu.go.id/dok/pmk-69-tahun-2025/view</x:v>
      </x:c>
    </x:row>
    <x:row r="33">
      <x:c r="A33" s="47" t="str">
        <x:v>IV-10</x:v>
      </x:c>
      <x:c r="B33" s="47" t="str">
        <x:v>IV</x:v>
      </x:c>
      <x:c r="C33" s="47" t="str">
        <x:v>Moratorium/evaluasi sawit</x:v>
      </x:c>
      <x:c r="D33" s="47" t="str">
        <x:v>Inpres Nomor 8 Tahun 2018</x:v>
      </x:c>
      <x:c r="E33" s="47" t="str">
        <x:v>REGULASI PRIMER</x:v>
      </x:c>
      <x:c r="F33" s="47" t="str">
        <x:v>2018</x:v>
      </x:c>
      <x:c r="G33" s="47" t="str">
        <x:v>Preseden penundaan/evaluasi perizinan sawit dan peningkatan produktivitas.</x:v>
      </x:c>
      <x:c r="H33" s="47" t="str">
        <x:v>Eksplisit/utama</x:v>
      </x:c>
      <x:c r="I33" s="47" t="str">
        <x:v>https://peraturan.bpk.go.id/Details/92813/inpres-no-8-tahun-2018</x:v>
      </x:c>
    </x:row>
    <x:row r="34">
      <x:c r="A34" s="47" t="str">
        <x:v>IV-11</x:v>
      </x:c>
      <x:c r="B34" s="47" t="str">
        <x:v>IV</x:v>
      </x:c>
      <x:c r="C34" s="47" t="str">
        <x:v>Simulasi deplesi-economic rent-RRR</x:v>
      </x:c>
      <x:c r="D34" s="47" t="str">
        <x:v>Asumsi dan perhitungan penulis</x:v>
      </x:c>
      <x:c r="E34" s="47" t="str">
        <x:v>ILUSTRASI/DERIVED</x:v>
      </x:c>
      <x:c r="F34" s="47" t="str">
        <x:v>2026</x:v>
      </x:c>
      <x:c r="G34" s="47" t="str">
        <x:v>Economic rent, normal return/risk premium dan pembagian simulatif bukan angka BPS, bukan tarif, bukan kewajiban fiskal.</x:v>
      </x:c>
      <x:c r="H34" s="47" t="str">
        <x:v>Author simulation</x:v>
      </x:c>
      <x:c r="I34" s="47" t="str"/>
    </x:row>
    <x:row r="35">
      <x:c r="A35" s="47" t="str">
        <x:v>V-01</x:v>
      </x:c>
      <x:c r="B35" s="47" t="str">
        <x:v>V</x:v>
      </x:c>
      <x:c r="C35" s="47" t="str">
        <x:v>Natural wealth/depletion</x:v>
      </x:c>
      <x:c r="D35" s="47" t="str">
        <x:v>BPS - Sisnerling 2020-2024</x:v>
      </x:c>
      <x:c r="E35" s="47" t="str">
        <x:v>DATA PUBLIK RESMI</x:v>
      </x:c>
      <x:c r="F35" s="47" t="str">
        <x:v>2024 data / rilis 2025</x:v>
      </x:c>
      <x:c r="G35" s="47" t="str">
        <x:v>Basis pembacaan aset sumber daya secara statistik dan perubahan stok/nilai.</x:v>
      </x:c>
      <x:c r="H35" s="47" t="str">
        <x:v>Eksplisit/utama</x:v>
      </x:c>
      <x:c r="I35" s="47" t="str">
        <x:v>https://www.bps.go.id/id/publication/2025/12/30/48e29af53d4127452b148791/sistem-terintegrasi-neraca-lingkungan-dan-ekonomi-indonesia-2020-2024.html</x:v>
      </x:c>
    </x:row>
    <x:row r="36">
      <x:c r="A36" s="47" t="str">
        <x:v>V-02</x:v>
      </x:c>
      <x:c r="B36" s="47" t="str">
        <x:v>V</x:v>
      </x:c>
      <x:c r="C36" s="47" t="str">
        <x:v>Kebijakan akuntansi pusat/pensiun disclosure</x:v>
      </x:c>
      <x:c r="D36" s="47" t="str">
        <x:v>PMK Nomor 100 Tahun 2025</x:v>
      </x:c>
      <x:c r="E36" s="47" t="str">
        <x:v>REGULASI PRIMER</x:v>
      </x:c>
      <x:c r="F36" s="47" t="str">
        <x:v>2025</x:v>
      </x:c>
      <x:c r="G36" s="47" t="str">
        <x:v>Basis kebijakan akuntansi pusat dan penyajian/pengungkapan terkait.</x:v>
      </x:c>
      <x:c r="H36" s="47" t="str">
        <x:v>Eksplisit/utama</x:v>
      </x:c>
      <x:c r="I36" s="47" t="str">
        <x:v>https://jdih.kemenkeu.go.id/dok/pmk-100-tahun-2025</x:v>
      </x:c>
    </x:row>
    <x:row r="37">
      <x:c r="A37" s="47" t="str">
        <x:v>V-03</x:v>
      </x:c>
      <x:c r="B37" s="47" t="str">
        <x:v>V</x:v>
      </x:c>
      <x:c r="C37" s="47" t="str">
        <x:v>Natural resources held for conservation</x:v>
      </x:c>
      <x:c r="D37" s="47" t="str">
        <x:v>IPSAS 51, Tangible Natural Resources Held for Conservation</x:v>
      </x:c>
      <x:c r="E37" s="47" t="str">
        <x:v>STANDAR INTERNASIONAL</x:v>
      </x:c>
      <x:c r="F37" s="47" t="str">
        <x:v>2026</x:v>
      </x:c>
      <x:c r="G37" s="47" t="str">
        <x:v>Pembanding internasional untuk natural resources; tidak otomatis menjadi SAP Indonesia.</x:v>
      </x:c>
      <x:c r="H37" s="47" t="str">
        <x:v>Eksplisit/pembanding</x:v>
      </x:c>
      <x:c r="I37" s="47" t="str">
        <x:v>https://www.ipsasb.org/publications/ipsas-51-tangible-natural-resources-held-conservation</x:v>
      </x:c>
    </x:row>
    <x:row r="38">
      <x:c r="A38" s="47" t="str">
        <x:v>V-04</x:v>
      </x:c>
      <x:c r="B38" s="47" t="str">
        <x:v>V</x:v>
      </x:c>
      <x:c r="C38" s="47" t="str">
        <x:v>Employee benefits / defined benefit</x:v>
      </x:c>
      <x:c r="D38" s="47" t="str">
        <x:v>IPSAS 39, Employee Benefits</x:v>
      </x:c>
      <x:c r="E38" s="47" t="str">
        <x:v>STANDAR INTERNASIONAL</x:v>
      </x:c>
      <x:c r="F38" s="47" t="str">
        <x:v>2016/current</x:v>
      </x:c>
      <x:c r="G38" s="47" t="str">
        <x:v>Pembanding konseptual kewajiban imbalan kerja/pensiun; bukan standar domestik.</x:v>
      </x:c>
      <x:c r="H38" s="47" t="str">
        <x:v>Eksplisit/pembanding</x:v>
      </x:c>
      <x:c r="I38" s="47" t="str">
        <x:v>https://www.ipsasb.org/publications/ipsas-39-employee-benefits-2</x:v>
      </x:c>
    </x:row>
    <x:row r="39">
      <x:c r="A39" s="47" t="str">
        <x:v>V-05</x:v>
      </x:c>
      <x:c r="B39" s="47" t="str">
        <x:v>V</x:v>
      </x:c>
      <x:c r="C39" s="47" t="str">
        <x:v>Public sector balance sheet/public wealth</x:v>
      </x:c>
      <x:c r="D39" s="47" t="str">
        <x:v>IMF Fiscal Monitor October 2018 - Managing Public Wealth</x:v>
      </x:c>
      <x:c r="E39" s="47" t="str">
        <x:v>REFERENSI KONSEPTUAL PRIMER</x:v>
      </x:c>
      <x:c r="F39" s="47" t="str">
        <x:v>2018</x:v>
      </x:c>
      <x:c r="G39" s="47" t="str">
        <x:v>Pembanding public sector balance sheet, aset, natural resources dan pension liabilities.</x:v>
      </x:c>
      <x:c r="H39" s="47" t="str">
        <x:v>Eksplisit/utama</x:v>
      </x:c>
      <x:c r="I39" s="47" t="str">
        <x:v>https://www.imf.org/en/publications/fm/issues/2018/10/04/fiscal-monitor-october-2018</x:v>
      </x:c>
    </x:row>
    <x:row r="40">
      <x:c r="A40" s="110" t="str">
        <x:v>V-06</x:v>
      </x:c>
      <x:c r="B40" s="110" t="str">
        <x:v>V</x:v>
      </x:c>
      <x:c r="C40" s="110" t="str">
        <x:v>Extended sovereign balance sheet &amp; analytical bridge</x:v>
      </x:c>
      <x:c r="D40" s="110" t="str">
        <x:v>Kerangka penulis</x:v>
      </x:c>
      <x:c r="E40" s="110" t="str">
        <x:v>KERANGKA PENULIS</x:v>
      </x:c>
      <x:c r="F40" s="110" t="str">
        <x:v>2026</x:v>
      </x:c>
      <x:c r="G40" s="110" t="str">
        <x:v>Analytical bridge; bukan identity akuntansi SAP. Eliminasi double counting wajib.</x:v>
      </x:c>
      <x:c r="H40" s="110" t="str">
        <x:v>Author framework</x:v>
      </x:c>
      <x:c r="I40" s="110" t="str"/>
    </x:row>
    <x:row r="41">
      <x:c r="A41" s="47" t="str">
        <x:v>VI-01</x:v>
      </x:c>
      <x:c r="B41" s="47" t="str">
        <x:v>VI</x:v>
      </x:c>
      <x:c r="C41" s="47" t="str">
        <x:v>Postur APBN 2027</x:v>
      </x:c>
      <x:c r="D41" s="47" t="str">
        <x:v>Kementerian Keuangan - RUU APBN 2027 Resmi Disahkan, 29 September 2026</x:v>
      </x:c>
      <x:c r="E41" s="47" t="str">
        <x:v>DATA PUBLIK RESMI</x:v>
      </x:c>
      <x:c r="F41" s="47" t="str">
        <x:v>2027 APBN / rilis 2026</x:v>
      </x:c>
      <x:c r="G41" s="47" t="str">
        <x:v>Basis pendapatan Rp3.435,1T, belanja Rp4.106,3T, pembiayaan Rp671,2T, defisit 2,4% PDB dalam buku.</x:v>
      </x:c>
      <x:c r="H41" s="47" t="str">
        <x:v>Eksplisit/utama</x:v>
      </x:c>
      <x:c r="I41" s="47" t="str">
        <x:v>https://www.kemenkeu.go.id/informasi-publik/publikasi/berita-utama/Menkeu-Suahasil-Rapur-RUU-APBN-2027</x:v>
      </x:c>
    </x:row>
    <x:row r="42">
      <x:c r="A42" s="47" t="str">
        <x:v>VI-02</x:v>
      </x:c>
      <x:c r="B42" s="47" t="str">
        <x:v>VI</x:v>
      </x:c>
      <x:c r="C42" s="47" t="str">
        <x:v>Public Investment Management Assessment</x:v>
      </x:c>
      <x:c r="D42" s="47" t="str">
        <x:v>IMF - PIMA Handbook: Public Investment Management Assessment, 1st Edition</x:v>
      </x:c>
      <x:c r="E42" s="47" t="str">
        <x:v>REFERENSI KONSEPTUAL PRIMER</x:v>
      </x:c>
      <x:c r="F42" s="47" t="str">
        <x:v>2022</x:v>
      </x:c>
      <x:c r="G42" s="47" t="str">
        <x:v>Landasan pembanding tata kelola investasi publik dan siklus proyek.</x:v>
      </x:c>
      <x:c r="H42" s="47" t="str">
        <x:v>Eksplisit/utama</x:v>
      </x:c>
      <x:c r="I42" s="47" t="str">
        <x:v>https://www.imf.org/en/publications/books/issues/2022/07/12/pima-handbook-public-investment-management-assessment-1st-edition-50166</x:v>
      </x:c>
    </x:row>
    <x:row r="43">
      <x:c r="A43" s="47" t="str">
        <x:v>VI-03</x:v>
      </x:c>
      <x:c r="B43" s="47" t="str">
        <x:v>VI</x:v>
      </x:c>
      <x:c r="C43" s="47" t="str">
        <x:v>PIMA diagnostic framework</x:v>
      </x:c>
      <x:c r="D43" s="47" t="str">
        <x:v>IMF Infrastructure Governance - PIMA</x:v>
      </x:c>
      <x:c r="E43" s="47" t="str">
        <x:v>REFERENSI KONSEPTUAL PRIMER</x:v>
      </x:c>
      <x:c r="F43" s="47" t="str">
        <x:v>Current</x:v>
      </x:c>
      <x:c r="G43" s="47" t="str">
        <x:v>Referensi operasional penilaian kelembagaan investasi publik.</x:v>
      </x:c>
      <x:c r="H43" s="47" t="str">
        <x:v>Pendukung primer</x:v>
      </x:c>
      <x:c r="I43" s="47" t="str">
        <x:v>https://infrastructuregovern.imf.org/content/PIMA/Home/PimaTool/What-is-PIMA.html</x:v>
      </x:c>
    </x:row>
    <x:row r="44">
      <x:c r="A44" s="110" t="str">
        <x:v>VI-04</x:v>
      </x:c>
      <x:c r="B44" s="110" t="str">
        <x:v>VI</x:v>
      </x:c>
      <x:c r="C44" s="110" t="str">
        <x:v>Stage-gate, maximum plausible fiscal exposure, value gates</x:v>
      </x:c>
      <x:c r="D44" s="110" t="str">
        <x:v>Kerangka penulis</x:v>
      </x:c>
      <x:c r="E44" s="110" t="str">
        <x:v>KERANGKA PENULIS</x:v>
      </x:c>
      <x:c r="F44" s="110" t="str">
        <x:v>2026</x:v>
      </x:c>
      <x:c r="G44" s="110" t="str">
        <x:v>Alat analitis buku; bukan formula regulasi/akuntansi.</x:v>
      </x:c>
      <x:c r="H44" s="110" t="str">
        <x:v>Author framework</x:v>
      </x:c>
      <x:c r="I44" s="110" t="str"/>
    </x:row>
    <x:row r="45">
      <x:c r="A45" s="47" t="str">
        <x:v>VII-01</x:v>
      </x:c>
      <x:c r="B45" s="47" t="str">
        <x:v>VII</x:v>
      </x:c>
      <x:c r="C45" s="47" t="str">
        <x:v>Definisi dan tata cara PMN</x:v>
      </x:c>
      <x:c r="D45" s="47" t="str">
        <x:v>PP Nomor 44 Tahun 2005 tentang Tata Cara Penyertaan dan Penatausahaan Modal Negara pada BUMN dan Perseroan Terbatas sebagaimana diubah dengan PP Nomor 72 Tahun 2016</x:v>
      </x:c>
      <x:c r="E45" s="47" t="str">
        <x:v>REGULASI PRIMER</x:v>
      </x:c>
      <x:c r="F45" s="47" t="str">
        <x:v>2005</x:v>
      </x:c>
      <x:c r="G45" s="47" t="str">
        <x:v>Basis definisi PMN sebagai pemisahan kekayaan negara dan dikelola secara korporasi.</x:v>
      </x:c>
      <x:c r="H45" s="47" t="str">
        <x:v>Pendukung primer</x:v>
      </x:c>
      <x:c r="I45" s="47" t="str">
        <x:v>https://peraturan.bpk.go.id/Details/49641/pp-no-44-tahun-2005</x:v>
      </x:c>
    </x:row>
    <x:row r="46">
      <x:c r="A46" s="47" t="str">
        <x:v>VII-02</x:v>
      </x:c>
      <x:c r="B46" s="47" t="str">
        <x:v>VII</x:v>
      </x:c>
      <x:c r="C46" s="47" t="str">
        <x:v>Modal BUMD/PMD</x:v>
      </x:c>
      <x:c r="D46" s="47" t="str">
        <x:v>PP Nomor 54 Tahun 2017 tentang BUMD</x:v>
      </x:c>
      <x:c r="E46" s="47" t="str">
        <x:v>REGULASI PRIMER</x:v>
      </x:c>
      <x:c r="F46" s="47" t="str">
        <x:v>2017</x:v>
      </x:c>
      <x:c r="G46" s="47" t="str">
        <x:v>Basis penambahan modal BUMD, pengembangan usaha, penguatan struktur permodalan/penugasan dan kebutuhan kajian.</x:v>
      </x:c>
      <x:c r="H46" s="47" t="str">
        <x:v>Eksplisit/utama</x:v>
      </x:c>
      <x:c r="I46" s="47" t="str">
        <x:v>https://peraturan.bpk.go.id/Details/64765/pp-no-54-tahun-2017</x:v>
      </x:c>
    </x:row>
    <x:row r="47">
      <x:c r="A47" s="111" t="str">
        <x:v>VII-03</x:v>
      </x:c>
      <x:c r="B47" s="111" t="str">
        <x:v>VII</x:v>
      </x:c>
      <x:c r="C47" s="111" t="str">
        <x:v>Lembaga Pembiayaan A</x:v>
      </x:c>
      <x:c r="D47" s="111" t="str">
        <x:v>Data ilustratif versi buku final</x:v>
      </x:c>
      <x:c r="E47" s="111" t="str">
        <x:v>ILUSTRATIF</x:v>
      </x:c>
      <x:c r="F47" s="111" t="str">
        <x:v>2026</x:v>
      </x:c>
      <x:c r="G47" s="111" t="str">
        <x:v>Identitas dan angka dimodifikasi; tidak ada sumber institusional asli di portal.</x:v>
      </x:c>
      <x:c r="H47" s="111" t="str">
        <x:v>ANONYMIZED</x:v>
      </x:c>
      <x:c r="I47" s="111" t="str"/>
    </x:row>
    <x:row r="48">
      <x:c r="A48" s="110" t="str">
        <x:v>VII-04</x:v>
      </x:c>
      <x:c r="B48" s="110" t="str">
        <x:v>VII</x:v>
      </x:c>
      <x:c r="C48" s="110" t="str">
        <x:v>Capital preservation/leverage/recycling/crowding-in</x:v>
      </x:c>
      <x:c r="D48" s="110" t="str">
        <x:v>Kerangka penulis</x:v>
      </x:c>
      <x:c r="E48" s="110" t="str">
        <x:v>KERANGKA PENULIS</x:v>
      </x:c>
      <x:c r="F48" s="110" t="str">
        <x:v>2026</x:v>
      </x:c>
      <x:c r="G48" s="110" t="str">
        <x:v>Framework evaluasi public capital setelah penempatan.</x:v>
      </x:c>
      <x:c r="H48" s="110" t="str">
        <x:v>Author framework</x:v>
      </x:c>
      <x:c r="I48" s="110" t="str"/>
    </x:row>
    <x:row r="49">
      <x:c r="A49" s="47" t="str">
        <x:v>VIII-01</x:v>
      </x:c>
      <x:c r="B49" s="47" t="str">
        <x:v>VIII</x:v>
      </x:c>
      <x:c r="C49" s="47" t="str">
        <x:v>Kebijakan KUR 2026 - akses, debitur baru/graduasi</x:v>
      </x:c>
      <x:c r="D49" s="47" t="str">
        <x:v>Kemenko Perekonomian - Konsolidasi Kredit Program Pemerintah 2026 / publikasi KUR 2026</x:v>
      </x:c>
      <x:c r="E49" s="47" t="str">
        <x:v>DATA PUBLIK RESMI</x:v>
      </x:c>
      <x:c r="F49" s="47" t="str">
        <x:v>2026</x:v>
      </x:c>
      <x:c r="G49" s="47" t="str">
        <x:v>Referensi publik untuk pentingnya debitur baru, graduasi/naik kelas dan kualitas penyaluran.</x:v>
      </x:c>
      <x:c r="H49" s="47" t="str">
        <x:v>Eksplisit/pendukung</x:v>
      </x:c>
      <x:c r="I49" s="47" t="str">
        <x:v>https://www.ekon.go.id/publikasi/detail/6784/konsolidasi-kredit-program-pemerintah-2026-perkuat-pedoman-pelaksanaan-kredit-program-optimalkan-penyaluran-dan-wujudkan-pertumbuhan-ekonomi-inklusif-berbasis-usaha-mikro-dan-kecil</x:v>
      </x:c>
    </x:row>
    <x:row r="50">
      <x:c r="A50" s="111" t="str">
        <x:v>VIII-02</x:v>
      </x:c>
      <x:c r="B50" s="111" t="str">
        <x:v>VIII</x:v>
      </x:c>
      <x:c r="C50" s="111" t="str">
        <x:v>Dana bergulir ilustratif</x:v>
      </x:c>
      <x:c r="D50" s="111" t="str">
        <x:v>Data ilustratif versi buku final: Lancar 424,95; KL 27,12; Diragukan 3,07; Macet 666,25; total 1.121,39; tidak lancar 62,10%</x:v>
      </x:c>
      <x:c r="E50" s="111" t="str">
        <x:v>ILUSTRATIF</x:v>
      </x:c>
      <x:c r="F50" s="111" t="str">
        <x:v>2026</x:v>
      </x:c>
      <x:c r="G50" s="111" t="str">
        <x:v>Hanya angka ilustratif final; sumber/identitas asli tidak disimpan dan tidak dipulihkan di Digital Companion.</x:v>
      </x:c>
      <x:c r="H50" s="111" t="str">
        <x:v>ANONYMIZED</x:v>
      </x:c>
      <x:c r="I50" s="111" t="str"/>
    </x:row>
    <x:row r="51">
      <x:c r="A51" s="111" t="str">
        <x:v>VIII-03</x:v>
      </x:c>
      <x:c r="B51" s="111" t="str">
        <x:v>VIII</x:v>
      </x:c>
      <x:c r="C51" s="111" t="str">
        <x:v>Lembaga Pembiayaan A - kualitas aset</x:v>
      </x:c>
      <x:c r="D51" s="111" t="str">
        <x:v>Data ilustratif versi buku final: recovery 4,23T; NPF net 4,07%→2,17%; NPF gross 26,16%→27,82%</x:v>
      </x:c>
      <x:c r="E51" s="111" t="str">
        <x:v>ILUSTRATIF</x:v>
      </x:c>
      <x:c r="F51" s="111" t="str">
        <x:v>2026</x:v>
      </x:c>
      <x:c r="G51" s="111" t="str">
        <x:v>Arah tren dipertahankan; identitas dan angka asal tidak tersedia di portal.</x:v>
      </x:c>
      <x:c r="H51" s="111" t="str">
        <x:v>ANONYMIZED</x:v>
      </x:c>
      <x:c r="I51" s="111" t="str"/>
    </x:row>
    <x:row r="52">
      <x:c r="A52" s="110" t="str">
        <x:v>VIII-04</x:v>
      </x:c>
      <x:c r="B52" s="110" t="str">
        <x:v>VIII</x:v>
      </x:c>
      <x:c r="C52" s="110" t="str">
        <x:v>Conversion gap, CCC, endpoint discipline</x:v>
      </x:c>
      <x:c r="D52" s="110" t="str">
        <x:v>Kerangka penulis</x:v>
      </x:c>
      <x:c r="E52" s="110" t="str">
        <x:v>KERANGKA PENULIS</x:v>
      </x:c>
      <x:c r="F52" s="110" t="str">
        <x:v>2026</x:v>
      </x:c>
      <x:c r="G52" s="110" t="str">
        <x:v>Alat diagnosis transaksi → conversion → realization → value.</x:v>
      </x:c>
      <x:c r="H52" s="110" t="str">
        <x:v>Author framework</x:v>
      </x:c>
      <x:c r="I52" s="110" t="str"/>
    </x:row>
    <x:row r="53">
      <x:c r="A53" s="47" t="str">
        <x:v>IX-01</x:v>
      </x:c>
      <x:c r="B53" s="47" t="str">
        <x:v>IX</x:v>
      </x:c>
      <x:c r="C53" s="47" t="str">
        <x:v>Pengadaan Barang/Jasa Pemerintah</x:v>
      </x:c>
      <x:c r="D53" s="47" t="str">
        <x:v>Perpres Nomor 46 Tahun 2025 jo. Perpres 16/2018</x:v>
      </x:c>
      <x:c r="E53" s="47" t="str">
        <x:v>REGULASI PRIMER</x:v>
      </x:c>
      <x:c r="F53" s="47" t="str">
        <x:v>2025</x:v>
      </x:c>
      <x:c r="G53" s="47" t="str">
        <x:v>Kerangka PBJ; proses sejak identifikasi kebutuhan sampai serah terima.</x:v>
      </x:c>
      <x:c r="H53" s="47" t="str">
        <x:v>Eksplisit/utama</x:v>
      </x:c>
      <x:c r="I53" s="47" t="str">
        <x:v>https://jdih.lkpp.go.id/regulation/peraturan-presiden/peraturan-presiden-nomor-46-tahun-2025</x:v>
      </x:c>
    </x:row>
    <x:row r="54">
      <x:c r="A54" s="47" t="str">
        <x:v>IX-02</x:v>
      </x:c>
      <x:c r="B54" s="47" t="str">
        <x:v>IX</x:v>
      </x:c>
      <x:c r="C54" s="47" t="str">
        <x:v>Katalog Elektronik</x:v>
      </x:c>
      <x:c r="D54" s="47" t="str">
        <x:v>Peraturan LKPP Nomor 2 Tahun 2026</x:v>
      </x:c>
      <x:c r="E54" s="47" t="str">
        <x:v>REGULASI PRIMER</x:v>
      </x:c>
      <x:c r="F54" s="47" t="str">
        <x:v>2026</x:v>
      </x:c>
      <x:c r="G54" s="47" t="str">
        <x:v>Katalog Elektronik/e-purchasing; mencabut Peraturan LKPP 9/2021.</x:v>
      </x:c>
      <x:c r="H54" s="47" t="str">
        <x:v>Eksplisit/utama</x:v>
      </x:c>
      <x:c r="I54" s="47" t="str">
        <x:v>https://jdih.lkpp.go.id/regulation/peraturan-lkpp/peraturan-lkpp-nomor-2-tahun-2026</x:v>
      </x:c>
    </x:row>
    <x:row r="55">
      <x:c r="A55" s="47" t="str">
        <x:v>IX-03</x:v>
      </x:c>
      <x:c r="B55" s="47" t="str">
        <x:v>IX</x:v>
      </x:c>
      <x:c r="C55" s="47" t="str">
        <x:v>Risiko e-procurement</x:v>
      </x:c>
      <x:c r="D55" s="47" t="str">
        <x:v>KPK - Laporan Kajian Tata Kelola e-Procurement Dalam Pengadaan Barang &amp; Jasa Tahun 2025</x:v>
      </x:c>
      <x:c r="E55" s="47" t="str">
        <x:v>DATA/Kajian PRIMER</x:v>
      </x:c>
      <x:c r="F55" s="47" t="str">
        <x:v>2025</x:v>
      </x:c>
      <x:c r="G55" s="47" t="str">
        <x:v>Basis pembacaan risiko governance e-procurement dan perlunya challenge/assurance.</x:v>
      </x:c>
      <x:c r="H55" s="47" t="str">
        <x:v>Eksplisit/utama</x:v>
      </x:c>
      <x:c r="I55" s="47" t="str">
        <x:v>https://cms.kpk.go.id/storage/9967/LAPORAN-KAJIAN-TATA-KELOLA-E-PROCUREMENT-DALAM-PENGADAAN-BARANG-DAN-JASA-TAHUN-2025.pdf</x:v>
      </x:c>
    </x:row>
    <x:row r="56">
      <x:c r="A56" s="47" t="str">
        <x:v>IX-04</x:v>
      </x:c>
      <x:c r="B56" s="47" t="str">
        <x:v>IX</x:v>
      </x:c>
      <x:c r="C56" s="47" t="str">
        <x:v>Konteks penindakan/pencegahan KPK</x:v>
      </x:c>
      <x:c r="D56" s="47" t="str">
        <x:v>KPK - Laporan Tahunan 2025</x:v>
      </x:c>
      <x:c r="E56" s="47" t="str">
        <x:v>DATA PUBLIK RESMI</x:v>
      </x:c>
      <x:c r="F56" s="47" t="str">
        <x:v>2025</x:v>
      </x:c>
      <x:c r="G56" s="47" t="str">
        <x:v>Konteks risiko dan pencegahan korupsi yang dirujuk.</x:v>
      </x:c>
      <x:c r="H56" s="47" t="str">
        <x:v>Eksplisit/pendukung</x:v>
      </x:c>
      <x:c r="I56" s="47" t="str">
        <x:v>https://cms.kpk.go.id/storage/9535/Laporan-Tahunan-KPK-2025-Website.pdf</x:v>
      </x:c>
    </x:row>
    <x:row r="57">
      <x:c r="A57" s="47" t="str">
        <x:v>IX-05</x:v>
      </x:c>
      <x:c r="B57" s="47" t="str">
        <x:v>IX</x:v>
      </x:c>
      <x:c r="C57" s="47" t="str">
        <x:v>Corruption Risk Assessment</x:v>
      </x:c>
      <x:c r="D57" s="47" t="str">
        <x:v>KPK - Panduan Asesmen Risiko Korupsi Regulasi (CRA)</x:v>
      </x:c>
      <x:c r="E57" s="47" t="str">
        <x:v>PEDOMAN PRIMER</x:v>
      </x:c>
      <x:c r="F57" s="47" t="str">
        <x:v>2025</x:v>
      </x:c>
      <x:c r="G57" s="47" t="str">
        <x:v>Pembanding risk-based prevention pada regulasi.</x:v>
      </x:c>
      <x:c r="H57" s="47" t="str">
        <x:v>Pendukung</x:v>
      </x:c>
      <x:c r="I57" s="47" t="str">
        <x:v>https://aclc.kpk.go.id/materi-pembelajaran/hukum/buku/panduan-asesmen</x:v>
      </x:c>
    </x:row>
    <x:row r="58">
      <x:c r="A58" s="47" t="str">
        <x:v>IX-06</x:v>
      </x:c>
      <x:c r="B58" s="47" t="str">
        <x:v>IX</x:v>
      </x:c>
      <x:c r="C58" s="47" t="str">
        <x:v>Pemberian hak minerba</x:v>
      </x:c>
      <x:c r="D58" s="47" t="str">
        <x:v>PP Nomor 39 Tahun 2025</x:v>
      </x:c>
      <x:c r="E58" s="47" t="str">
        <x:v>REGULASI PRIMER</x:v>
      </x:c>
      <x:c r="F58" s="47" t="str">
        <x:v>2025</x:v>
      </x:c>
      <x:c r="G58" s="47" t="str">
        <x:v>Perubahan kedua PP 96/2021 tentang pelaksanaan kegiatan usaha minerba dan mekanisme prioritas tertentu.</x:v>
      </x:c>
      <x:c r="H58" s="47" t="str">
        <x:v>Eksplisit/utama</x:v>
      </x:c>
      <x:c r="I58" s="47" t="str">
        <x:v>https://peraturan.bpk.go.id/Details/331105/pp-no-39-tahun-2025</x:v>
      </x:c>
    </x:row>
    <x:row r="59">
      <x:c r="A59" s="47" t="str">
        <x:v>IX-07</x:v>
      </x:c>
      <x:c r="B59" s="47" t="str">
        <x:v>IX</x:v>
      </x:c>
      <x:c r="C59" s="47" t="str">
        <x:v>Beneficial ownership</x:v>
      </x:c>
      <x:c r="D59" s="47" t="str">
        <x:v>Perpres Nomor 13 Tahun 2018</x:v>
      </x:c>
      <x:c r="E59" s="47" t="str">
        <x:v>REGULASI PRIMER</x:v>
      </x:c>
      <x:c r="F59" s="47" t="str">
        <x:v>2018</x:v>
      </x:c>
      <x:c r="G59" s="47" t="str">
        <x:v>Basis prinsip mengenali pemilik manfaat korporasi.</x:v>
      </x:c>
      <x:c r="H59" s="47" t="str">
        <x:v>Eksplisit/utama</x:v>
      </x:c>
      <x:c r="I59" s="47" t="str">
        <x:v>https://peraturan.bpk.go.id/Details/73583/perpres-no-13-tahun-2018</x:v>
      </x:c>
    </x:row>
    <x:row r="60">
      <x:c r="A60" s="110" t="str">
        <x:v>IX-08</x:v>
      </x:c>
      <x:c r="B60" s="110" t="str">
        <x:v>IX</x:v>
      </x:c>
      <x:c r="C60" s="110" t="str">
        <x:v>FRA, SRV, PWAR, governance roles</x:v>
      </x:c>
      <x:c r="D60" s="110" t="str">
        <x:v>Kerangka penulis</x:v>
      </x:c>
      <x:c r="E60" s="110" t="str">
        <x:v>KERANGKA PENULIS</x:v>
      </x:c>
      <x:c r="F60" s="110" t="str">
        <x:v>2026</x:v>
      </x:c>
      <x:c r="G60" s="110" t="str">
        <x:v>Alat analitis untuk prioritization, reservation value, public wealth at risk dan governance challenge; bukan definisi hukum kerugian negara.</x:v>
      </x:c>
      <x:c r="H60" s="110" t="str">
        <x:v>Author framework</x:v>
      </x:c>
      <x:c r="I60" s="110" t="str"/>
    </x:row>
    <x:row r="61">
      <x:c r="A61" s="47" t="str">
        <x:v>X-01</x:v>
      </x:c>
      <x:c r="B61" s="47" t="str">
        <x:v>X</x:v>
      </x:c>
      <x:c r="C61" s="47" t="str">
        <x:v>KUHP Nasional</x:v>
      </x:c>
      <x:c r="D61" s="47" t="str">
        <x:v>UU Nomor 1 Tahun 2023 tentang KUHP</x:v>
      </x:c>
      <x:c r="E61" s="47" t="str">
        <x:v>REGULASI PRIMER</x:v>
      </x:c>
      <x:c r="F61" s="47" t="str">
        <x:v>2023/berlaku 2026</x:v>
      </x:c>
      <x:c r="G61" s="47" t="str">
        <x:v>KUHP berlaku 2 Januari 2026; rujukan tindak pidana dibaca bersama penyesuaian 2026.</x:v>
      </x:c>
      <x:c r="H61" s="47" t="str">
        <x:v>Eksplisit/utama</x:v>
      </x:c>
      <x:c r="I61" s="47" t="str">
        <x:v>https://peraturan.bpk.go.id/Details/234935/uu-no-1-tahun-2023</x:v>
      </x:c>
    </x:row>
    <x:row r="62">
      <x:c r="A62" s="47" t="str">
        <x:v>X-02</x:v>
      </x:c>
      <x:c r="B62" s="47" t="str">
        <x:v>X</x:v>
      </x:c>
      <x:c r="C62" s="47" t="str">
        <x:v>Penyesuaian pidana</x:v>
      </x:c>
      <x:c r="D62" s="47" t="str">
        <x:v>UU Nomor 1 Tahun 2026 tentang Penyesuaian Pidana</x:v>
      </x:c>
      <x:c r="E62" s="47" t="str">
        <x:v>REGULASI PRIMER</x:v>
      </x:c>
      <x:c r="F62" s="47" t="str">
        <x:v>2026</x:v>
      </x:c>
      <x:c r="G62" s="47" t="str">
        <x:v>Penyesuaian ketentuan pidana sehubungan berlakunya KUHP Nasional.</x:v>
      </x:c>
      <x:c r="H62" s="47" t="str">
        <x:v>Eksplisit/utama</x:v>
      </x:c>
      <x:c r="I62" s="47" t="str">
        <x:v>https://peraturan.bpk.go.id/Details/337869/uu-no-1-tahun-2026</x:v>
      </x:c>
    </x:row>
    <x:row r="63">
      <x:c r="A63" s="47" t="str">
        <x:v>X-03</x:v>
      </x:c>
      <x:c r="B63" s="47" t="str">
        <x:v>X</x:v>
      </x:c>
      <x:c r="C63" s="47" t="str">
        <x:v>Pemberantasan Tipikor</x:v>
      </x:c>
      <x:c r="D63" s="47" t="str">
        <x:v>UU Nomor 31 Tahun 1999 jo. UU Nomor 20 Tahun 2001</x:v>
      </x:c>
      <x:c r="E63" s="47" t="str">
        <x:v>REGULASI PRIMER</x:v>
      </x:c>
      <x:c r="F63" s="47" t="str">
        <x:v>1999/2001</x:v>
      </x:c>
      <x:c r="G63" s="47" t="str">
        <x:v>Kerangka Tipikor yang tetap relevan bersama perubahan/penyesuaian KUHP.</x:v>
      </x:c>
      <x:c r="H63" s="47" t="str">
        <x:v>Eksplisit/utama</x:v>
      </x:c>
      <x:c r="I63" s="47" t="str">
        <x:v>https://peraturan.bpk.go.id/Details/45350/uu-no-31-tahun-1999</x:v>
      </x:c>
    </x:row>
    <x:row r="64">
      <x:c r="A64" s="47" t="str">
        <x:v>X-04</x:v>
      </x:c>
      <x:c r="B64" s="47" t="str">
        <x:v>X</x:v>
      </x:c>
      <x:c r="C64" s="47" t="str">
        <x:v>Pelindungan saksi dan korban</x:v>
      </x:c>
      <x:c r="D64" s="47" t="str">
        <x:v>UU Nomor 3 Tahun 2026 tentang Pelindungan Saksi dan Korban</x:v>
      </x:c>
      <x:c r="E64" s="47" t="str">
        <x:v>REGULASI PRIMER</x:v>
      </x:c>
      <x:c r="F64" s="47" t="str">
        <x:v>2026</x:v>
      </x:c>
      <x:c r="G64" s="47" t="str">
        <x:v>Basis rezim pelindungan saksi/korban yang disebut berlaku sejak 20 Mei 2026.</x:v>
      </x:c>
      <x:c r="H64" s="47" t="str">
        <x:v>Eksplisit/utama</x:v>
      </x:c>
      <x:c r="I64" s="47" t="str">
        <x:v>https://peraturan.bpk.go.id/Details/349942/uu-no-3-tahun-2026</x:v>
      </x:c>
    </x:row>
    <x:row r="65">
      <x:c r="A65" s="110" t="str">
        <x:v>X-05</x:v>
      </x:c>
      <x:c r="B65" s="110" t="str">
        <x:v>X</x:v>
      </x:c>
      <x:c r="C65" s="110" t="str">
        <x:v>Public Value Loss / five traces / fair-play loop</x:v>
      </x:c>
      <x:c r="D65" s="110" t="str">
        <x:v>Kerangka penulis</x:v>
      </x:c>
      <x:c r="E65" s="110" t="str">
        <x:v>KERANGKA PENULIS</x:v>
      </x:c>
      <x:c r="F65" s="110" t="str">
        <x:v>2026</x:v>
      </x:c>
      <x:c r="G65" s="110" t="str">
        <x:v>Bukan definisi hukum kerugian negara dan bukan formula pidana/akuntansi; digunakan untuk diagnosis sistem dan redesign.</x:v>
      </x:c>
      <x:c r="H65" s="110" t="str">
        <x:v>Author framework</x:v>
      </x:c>
      <x:c r="I65" s="110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7" hidden="0" customWidth="1"/>
    <x:col min="3" max="3" width="55" hidden="0" customWidth="1"/>
    <x:col min="4" max="4" width="17" hidden="0" customWidth="1"/>
    <x:col min="5" max="5" width="38" hidden="0" customWidth="1"/>
    <x:col min="6" max="6" width="22" hidden="0" customWidth="1"/>
    <x:col min="7" max="7" width="62" hidden="0" customWidth="1"/>
  </x:cols>
  <x:sheetData>
    <x:row r="1" ht="28" customHeight="1">
      <x:c r="A1" s="101" t="str">
        <x:v>V3 FINAL - REGULATORY MAP</x:v>
      </x:c>
      <x:c r="B1" s="101"/>
      <x:c r="C1" s="101"/>
      <x:c r="D1" s="101"/>
      <x:c r="E1" s="101"/>
      <x:c r="F1" s="101"/>
      <x:c r="G1" s="101"/>
      <x:c r="H1" s="101"/>
      <x:c r="I1" s="101"/>
    </x:row>
    <x:row r="2">
      <x:c r="A2" s="105" t="str">
        <x:v>Regulations supporting claims/frameworks in the book. Re-check current status whenever the portal is updated.</x:v>
      </x:c>
      <x:c r="B2" s="105"/>
      <x:c r="C2" s="105"/>
      <x:c r="D2" s="105"/>
      <x:c r="E2" s="105"/>
      <x:c r="F2" s="105"/>
      <x:c r="G2" s="105"/>
      <x:c r="H2" s="105"/>
      <x:c r="I2" s="105"/>
    </x:row>
    <x:row r="4">
      <x:c r="A4" s="109" t="str">
        <x:v>Code</x:v>
      </x:c>
      <x:c r="B4" s="109" t="str">
        <x:v>Bab</x:v>
      </x:c>
      <x:c r="C4" s="109" t="str">
        <x:v>Regulation</x:v>
      </x:c>
      <x:c r="D4" s="109" t="str">
        <x:v>Year/Version</x:v>
      </x:c>
      <x:c r="E4" s="109" t="str">
        <x:v>Book Context</x:v>
      </x:c>
      <x:c r="F4" s="109" t="str">
        <x:v>Position</x:v>
      </x:c>
      <x:c r="G4" s="109" t="str">
        <x:v>Official URL</x:v>
      </x:c>
    </x:row>
    <x:row r="5">
      <x:c r="A5" s="47" t="str">
        <x:v>I-04</x:v>
      </x:c>
      <x:c r="B5" s="47" t="str">
        <x:v>I</x:v>
      </x:c>
      <x:c r="C5" s="47" t="str">
        <x:v>Perda Provinsi DKI Jakarta Nomor 9 Tahun 2024 tentang APBD TA 2025</x:v>
      </x:c>
      <x:c r="D5" s="47" t="str">
        <x:v>2024/2025</x:v>
      </x:c>
      <x:c r="E5" s="47" t="str">
        <x:v>APBD DKI Jakarta 2025</x:v>
      </x:c>
      <x:c r="F5" s="47" t="str">
        <x:v>Eksplisit/utama</x:v>
      </x:c>
      <x:c r="G5" s="47" t="str">
        <x:v>https://jdih.jakarta.go.id/dokumen/detail/14203/peraturan-daerah-nomor-9-tahun-2024tentang-anggaran-pendapatan-dan-belanja-daerah-tahun-anggaran-2025</x:v>
      </x:c>
    </x:row>
    <x:row r="6">
      <x:c r="A6" s="47" t="str">
        <x:v>I-06</x:v>
      </x:c>
      <x:c r="B6" s="47" t="str">
        <x:v>I</x:v>
      </x:c>
      <x:c r="C6" s="47" t="str">
        <x:v>PP Nomor 71 Tahun 2010 tentang Standar Akuntansi Pemerintahan</x:v>
      </x:c>
      <x:c r="D6" s="47" t="str">
        <x:v>2010</x:v>
      </x:c>
      <x:c r="E6" s="47" t="str">
        <x:v>Standar Akuntansi Pemerintahan</x:v>
      </x:c>
      <x:c r="F6" s="47" t="str">
        <x:v>Eksplisit/utama</x:v>
      </x:c>
      <x:c r="G6" s="47" t="str">
        <x:v>https://peraturan.bpk.go.id/Details/5095/pp-no-71-tahun-2010</x:v>
      </x:c>
    </x:row>
    <x:row r="7">
      <x:c r="A7" s="47" t="str">
        <x:v>I-07</x:v>
      </x:c>
      <x:c r="B7" s="47" t="str">
        <x:v>I</x:v>
      </x:c>
      <x:c r="C7" s="47" t="str">
        <x:v>PMK Nomor 100 Tahun 2025 tentang Kebijakan Akuntansi Pemerintah Pusat</x:v>
      </x:c>
      <x:c r="D7" s="47" t="str">
        <x:v>2025</x:v>
      </x:c>
      <x:c r="E7" s="47" t="str">
        <x:v>Kebijakan akuntansi Pemerintah Pusat</x:v>
      </x:c>
      <x:c r="F7" s="47" t="str">
        <x:v>Eksplisit/utama</x:v>
      </x:c>
      <x:c r="G7" s="47" t="str">
        <x:v>https://jdih.kemenkeu.go.id/dok/pmk-100-tahun-2025</x:v>
      </x:c>
    </x:row>
    <x:row r="8">
      <x:c r="A8" s="47" t="str">
        <x:v>I-08</x:v>
      </x:c>
      <x:c r="B8" s="47" t="str">
        <x:v>I</x:v>
      </x:c>
      <x:c r="C8" s="47" t="str">
        <x:v>UU Nomor 17 Tahun 2003 tentang Keuangan Negara; UU Nomor 1 Tahun 2004 tentang Perbendaharaan Negara</x:v>
      </x:c>
      <x:c r="D8" s="47" t="str">
        <x:v>2003/2004</x:v>
      </x:c>
      <x:c r="E8" s="47" t="str">
        <x:v>Kerangka keuangan negara</x:v>
      </x:c>
      <x:c r="F8" s="47" t="str">
        <x:v>Pendukung primer</x:v>
      </x:c>
      <x:c r="G8" s="47" t="str">
        <x:v>https://peraturan.bpk.go.id</x:v>
      </x:c>
    </x:row>
    <x:row r="9">
      <x:c r="A9" s="47" t="str">
        <x:v>III-02</x:v>
      </x:c>
      <x:c r="B9" s="47" t="str">
        <x:v>III</x:v>
      </x:c>
      <x:c r="C9" s="47" t="str">
        <x:v>PP Nomor 20 Tahun 2026 tentang Perubahan atas PP Nomor 55 Tahun 2022</x:v>
      </x:c>
      <x:c r="D9" s="47" t="str">
        <x:v>2026</x:v>
      </x:c>
      <x:c r="E9" s="47" t="str">
        <x:v>PPh Final UMKM 0,5%</x:v>
      </x:c>
      <x:c r="F9" s="47" t="str">
        <x:v>Eksplisit/utama</x:v>
      </x:c>
      <x:c r="G9" s="47" t="str">
        <x:v>https://jdih.kemenkeu.go.id/dok/pp-20-tahun-2026/summary</x:v>
      </x:c>
    </x:row>
    <x:row r="10">
      <x:c r="A10" s="47" t="str">
        <x:v>III-03</x:v>
      </x:c>
      <x:c r="B10" s="47" t="str">
        <x:v>III</x:v>
      </x:c>
      <x:c r="C10" s="47" t="str">
        <x:v>UU Nomor 7 Tahun 2021 tentang Harmonisasi Peraturan Perpajakan</x:v>
      </x:c>
      <x:c r="D10" s="47" t="str">
        <x:v>2021</x:v>
      </x:c>
      <x:c r="E10" s="47" t="str">
        <x:v>Tarif PPN dan desain HPP</x:v>
      </x:c>
      <x:c r="F10" s="47" t="str">
        <x:v>Eksplisit/utama</x:v>
      </x:c>
      <x:c r="G10" s="47" t="str">
        <x:v>https://peraturan.bpk.go.id/Details/185162/uu-no-7-tahun-2021</x:v>
      </x:c>
    </x:row>
    <x:row r="11">
      <x:c r="A11" s="47" t="str">
        <x:v>III-04</x:v>
      </x:c>
      <x:c r="B11" s="47" t="str">
        <x:v>III</x:v>
      </x:c>
      <x:c r="C11" s="47" t="str">
        <x:v>PMK Nomor 131 Tahun 2024</x:v>
      </x:c>
      <x:c r="D11" s="47" t="str">
        <x:v>2024/2025</x:v>
      </x:c>
      <x:c r="E11" s="47" t="str">
        <x:v>DPP nilai lain PPN 2025</x:v>
      </x:c>
      <x:c r="F11" s="47" t="str">
        <x:v>Eksplisit/utama</x:v>
      </x:c>
      <x:c r="G11" s="47" t="str">
        <x:v>https://jdih.kemenkeu.go.id/dok/pmk-131-tahun-2024</x:v>
      </x:c>
    </x:row>
    <x:row r="12">
      <x:c r="A12" s="47" t="str">
        <x:v>III-07</x:v>
      </x:c>
      <x:c r="B12" s="47" t="str">
        <x:v>III</x:v>
      </x:c>
      <x:c r="C12" s="47" t="str">
        <x:v>UU Nomor 1 Tahun 2022 tentang HKPD</x:v>
      </x:c>
      <x:c r="D12" s="47" t="str">
        <x:v>2022</x:v>
      </x:c>
      <x:c r="E12" s="47" t="str">
        <x:v>Hubungan keuangan pusat-daerah</x:v>
      </x:c>
      <x:c r="F12" s="47" t="str">
        <x:v>Eksplisit/utama</x:v>
      </x:c>
      <x:c r="G12" s="47" t="str">
        <x:v>https://peraturan.bpk.go.id/Details/195696/uu-no-1-tahun-2022</x:v>
      </x:c>
    </x:row>
    <x:row r="13">
      <x:c r="A13" s="47" t="str">
        <x:v>III-08</x:v>
      </x:c>
      <x:c r="B13" s="47" t="str">
        <x:v>III</x:v>
      </x:c>
      <x:c r="C13" s="47" t="str">
        <x:v>PP Nomor 35 Tahun 2023 tentang Ketentuan Umum PDRD</x:v>
      </x:c>
      <x:c r="D13" s="47" t="str">
        <x:v>2023</x:v>
      </x:c>
      <x:c r="E13" s="47" t="str">
        <x:v>Pajak Daerah dan Retribusi Daerah</x:v>
      </x:c>
      <x:c r="F13" s="47" t="str">
        <x:v>Eksplisit/utama</x:v>
      </x:c>
      <x:c r="G13" s="47" t="str">
        <x:v>https://peraturan.bpk.go.id/Details/252130/pp-no-35-tahun-2023</x:v>
      </x:c>
    </x:row>
    <x:row r="14">
      <x:c r="A14" s="47" t="str">
        <x:v>IV-04</x:v>
      </x:c>
      <x:c r="B14" s="47" t="str">
        <x:v>IV</x:v>
      </x:c>
      <x:c r="C14" s="47" t="str">
        <x:v>UU Nomor 9 Tahun 2018 tentang PNBP</x:v>
      </x:c>
      <x:c r="D14" s="47" t="str">
        <x:v>2018</x:v>
      </x:c>
      <x:c r="E14" s="47" t="str">
        <x:v>Kerangka pengelolaan PNBP</x:v>
      </x:c>
      <x:c r="F14" s="47" t="str">
        <x:v>Eksplisit/utama</x:v>
      </x:c>
      <x:c r="G14" s="47" t="str">
        <x:v>https://peraturan.bpk.go.id/Details/90041/uu-no-9-tahun-2018</x:v>
      </x:c>
    </x:row>
    <x:row r="15">
      <x:c r="A15" s="47" t="str">
        <x:v>IV-05</x:v>
      </x:c>
      <x:c r="B15" s="47" t="str">
        <x:v>IV</x:v>
      </x:c>
      <x:c r="C15" s="47" t="str">
        <x:v>PP Nomor 44 Tahun 2025</x:v>
      </x:c>
      <x:c r="D15" s="47" t="str">
        <x:v>2025</x:v>
      </x:c>
      <x:c r="E15" s="47" t="str">
        <x:v>Penetapan tarif dan pengelolaan PNBP</x:v>
      </x:c>
      <x:c r="F15" s="47" t="str">
        <x:v>Eksplisit/utama</x:v>
      </x:c>
      <x:c r="G15" s="47" t="str">
        <x:v>https://peraturan.bpk.go.id/Details/331115/pp-no-44-tahun-2025</x:v>
      </x:c>
    </x:row>
    <x:row r="16">
      <x:c r="A16" s="47" t="str">
        <x:v>IV-06</x:v>
      </x:c>
      <x:c r="B16" s="47" t="str">
        <x:v>IV</x:v>
      </x:c>
      <x:c r="C16" s="47" t="str">
        <x:v>PP Nomor 19 Tahun 2025</x:v>
      </x:c>
      <x:c r="D16" s="47" t="str">
        <x:v>2025</x:v>
      </x:c>
      <x:c r="E16" s="47" t="str">
        <x:v>Tarif PNBP Kementerian ESDM</x:v>
      </x:c>
      <x:c r="F16" s="47" t="str">
        <x:v>Eksplisit/utama</x:v>
      </x:c>
      <x:c r="G16" s="47" t="str">
        <x:v>https://peraturan.bpk.go.id/Details/320049/pp-no-19-tahun-2025</x:v>
      </x:c>
    </x:row>
    <x:row r="17">
      <x:c r="A17" s="47" t="str">
        <x:v>IV-07</x:v>
      </x:c>
      <x:c r="B17" s="47" t="str">
        <x:v>IV</x:v>
      </x:c>
      <x:c r="C17" s="47" t="str">
        <x:v>PP Nomor 18 Tahun 2025</x:v>
      </x:c>
      <x:c r="D17" s="47" t="str">
        <x:v>2025</x:v>
      </x:c>
      <x:c r="E17" s="47" t="str">
        <x:v>Perpajakan/PNBP usaha batubara</x:v>
      </x:c>
      <x:c r="F17" s="47" t="str">
        <x:v>Eksplisit/utama</x:v>
      </x:c>
      <x:c r="G17" s="47" t="str">
        <x:v>https://peraturan.bpk.go.id/Details/320043</x:v>
      </x:c>
    </x:row>
    <x:row r="18">
      <x:c r="A18" s="47" t="str">
        <x:v>IV-08</x:v>
      </x:c>
      <x:c r="B18" s="47" t="str">
        <x:v>IV</x:v>
      </x:c>
      <x:c r="C18" s="47" t="str">
        <x:v>Perpres Nomor 132 Tahun 2024 tentang Pengelolaan Dana Perkebunan</x:v>
      </x:c>
      <x:c r="D18" s="47" t="str">
        <x:v>2024</x:v>
      </x:c>
      <x:c r="E18" s="47" t="str">
        <x:v>Dana Perkebunan</x:v>
      </x:c>
      <x:c r="F18" s="47" t="str">
        <x:v>Eksplisit/utama</x:v>
      </x:c>
      <x:c r="G18" s="47" t="str">
        <x:v>https://peraturan.bpk.go.id/Details/305311/perpres-no-132-tahun-2024</x:v>
      </x:c>
    </x:row>
    <x:row r="19">
      <x:c r="A19" s="47" t="str">
        <x:v>IV-09</x:v>
      </x:c>
      <x:c r="B19" s="47" t="str">
        <x:v>IV</x:v>
      </x:c>
      <x:c r="C19" s="47" t="str">
        <x:v>PMK Nomor 69 Tahun 2025 jo. PMK Nomor 9 Tahun 2026</x:v>
      </x:c>
      <x:c r="D19" s="47" t="str">
        <x:v>2025/2026</x:v>
      </x:c>
      <x:c r="E19" s="47" t="str">
        <x:v>Tarif layanan Dana Perkebunan</x:v>
      </x:c>
      <x:c r="F19" s="47" t="str">
        <x:v>Eksplisit/utama</x:v>
      </x:c>
      <x:c r="G19" s="47" t="str">
        <x:v>https://jdih.kemenkeu.go.id/dok/pmk-69-tahun-2025/view</x:v>
      </x:c>
    </x:row>
    <x:row r="20">
      <x:c r="A20" s="47" t="str">
        <x:v>IV-10</x:v>
      </x:c>
      <x:c r="B20" s="47" t="str">
        <x:v>IV</x:v>
      </x:c>
      <x:c r="C20" s="47" t="str">
        <x:v>Inpres Nomor 8 Tahun 2018</x:v>
      </x:c>
      <x:c r="D20" s="47" t="str">
        <x:v>2018</x:v>
      </x:c>
      <x:c r="E20" s="47" t="str">
        <x:v>Moratorium/evaluasi sawit</x:v>
      </x:c>
      <x:c r="F20" s="47" t="str">
        <x:v>Eksplisit/utama</x:v>
      </x:c>
      <x:c r="G20" s="47" t="str">
        <x:v>https://peraturan.bpk.go.id/Details/92813/inpres-no-8-tahun-2018</x:v>
      </x:c>
    </x:row>
    <x:row r="21">
      <x:c r="A21" s="47" t="str">
        <x:v>V-02</x:v>
      </x:c>
      <x:c r="B21" s="47" t="str">
        <x:v>V</x:v>
      </x:c>
      <x:c r="C21" s="47" t="str">
        <x:v>PMK Nomor 100 Tahun 2025</x:v>
      </x:c>
      <x:c r="D21" s="47" t="str">
        <x:v>2025</x:v>
      </x:c>
      <x:c r="E21" s="47" t="str">
        <x:v>Kebijakan akuntansi pusat/pensiun disclosure</x:v>
      </x:c>
      <x:c r="F21" s="47" t="str">
        <x:v>Eksplisit/utama</x:v>
      </x:c>
      <x:c r="G21" s="47" t="str">
        <x:v>https://jdih.kemenkeu.go.id/dok/pmk-100-tahun-2025</x:v>
      </x:c>
    </x:row>
    <x:row r="22">
      <x:c r="A22" s="47" t="str">
        <x:v>VII-01</x:v>
      </x:c>
      <x:c r="B22" s="47" t="str">
        <x:v>VII</x:v>
      </x:c>
      <x:c r="C22" s="47" t="str">
        <x:v>PP Nomor 44 Tahun 2005 sebagaimana diubah dengan PP Nomor 72 Tahun 2016</x:v>
      </x:c>
      <x:c r="D22" s="47" t="str">
        <x:v>2005</x:v>
      </x:c>
      <x:c r="E22" s="47" t="str">
        <x:v>Definisi dan tata cara PMN</x:v>
      </x:c>
      <x:c r="F22" s="47" t="str">
        <x:v>Pendukung primer</x:v>
      </x:c>
      <x:c r="G22" s="47" t="str">
        <x:v>https://peraturan.bpk.go.id/Details/49641/pp-no-44-tahun-2005</x:v>
      </x:c>
    </x:row>
    <x:row r="23">
      <x:c r="A23" s="47" t="str">
        <x:v>VII-02</x:v>
      </x:c>
      <x:c r="B23" s="47" t="str">
        <x:v>VII</x:v>
      </x:c>
      <x:c r="C23" s="47" t="str">
        <x:v>PP Nomor 54 Tahun 2017 tentang BUMD</x:v>
      </x:c>
      <x:c r="D23" s="47" t="str">
        <x:v>2017</x:v>
      </x:c>
      <x:c r="E23" s="47" t="str">
        <x:v>Modal BUMD/PMD</x:v>
      </x:c>
      <x:c r="F23" s="47" t="str">
        <x:v>Eksplisit/utama</x:v>
      </x:c>
      <x:c r="G23" s="47" t="str">
        <x:v>https://peraturan.bpk.go.id/Details/64765/pp-no-54-tahun-2017</x:v>
      </x:c>
    </x:row>
    <x:row r="24">
      <x:c r="A24" s="47" t="str">
        <x:v>IX-01</x:v>
      </x:c>
      <x:c r="B24" s="47" t="str">
        <x:v>IX</x:v>
      </x:c>
      <x:c r="C24" s="47" t="str">
        <x:v>Perpres Nomor 46 Tahun 2025 jo. Perpres 16/2018</x:v>
      </x:c>
      <x:c r="D24" s="47" t="str">
        <x:v>2025</x:v>
      </x:c>
      <x:c r="E24" s="47" t="str">
        <x:v>Pengadaan Barang/Jasa Pemerintah</x:v>
      </x:c>
      <x:c r="F24" s="47" t="str">
        <x:v>Eksplisit/utama</x:v>
      </x:c>
      <x:c r="G24" s="47" t="str">
        <x:v>https://jdih.lkpp.go.id/regulation/peraturan-presiden/peraturan-presiden-nomor-46-tahun-2025</x:v>
      </x:c>
    </x:row>
    <x:row r="25">
      <x:c r="A25" s="47" t="str">
        <x:v>IX-02</x:v>
      </x:c>
      <x:c r="B25" s="47" t="str">
        <x:v>IX</x:v>
      </x:c>
      <x:c r="C25" s="47" t="str">
        <x:v>Peraturan LKPP Nomor 2 Tahun 2026</x:v>
      </x:c>
      <x:c r="D25" s="47" t="str">
        <x:v>2026</x:v>
      </x:c>
      <x:c r="E25" s="47" t="str">
        <x:v>Katalog Elektronik</x:v>
      </x:c>
      <x:c r="F25" s="47" t="str">
        <x:v>Eksplisit/utama</x:v>
      </x:c>
      <x:c r="G25" s="47" t="str">
        <x:v>https://jdih.lkpp.go.id/regulation/peraturan-lkpp/peraturan-lkpp-nomor-2-tahun-2026</x:v>
      </x:c>
    </x:row>
    <x:row r="26">
      <x:c r="A26" s="47" t="str">
        <x:v>IX-06</x:v>
      </x:c>
      <x:c r="B26" s="47" t="str">
        <x:v>IX</x:v>
      </x:c>
      <x:c r="C26" s="47" t="str">
        <x:v>PP Nomor 39 Tahun 2025</x:v>
      </x:c>
      <x:c r="D26" s="47" t="str">
        <x:v>2025</x:v>
      </x:c>
      <x:c r="E26" s="47" t="str">
        <x:v>Pemberian hak minerba</x:v>
      </x:c>
      <x:c r="F26" s="47" t="str">
        <x:v>Eksplisit/utama</x:v>
      </x:c>
      <x:c r="G26" s="47" t="str">
        <x:v>https://peraturan.bpk.go.id/Details/331105/pp-no-39-tahun-2025</x:v>
      </x:c>
    </x:row>
    <x:row r="27">
      <x:c r="A27" s="47" t="str">
        <x:v>IX-07</x:v>
      </x:c>
      <x:c r="B27" s="47" t="str">
        <x:v>IX</x:v>
      </x:c>
      <x:c r="C27" s="47" t="str">
        <x:v>Perpres Nomor 13 Tahun 2018</x:v>
      </x:c>
      <x:c r="D27" s="47" t="str">
        <x:v>2018</x:v>
      </x:c>
      <x:c r="E27" s="47" t="str">
        <x:v>Beneficial ownership</x:v>
      </x:c>
      <x:c r="F27" s="47" t="str">
        <x:v>Eksplisit/utama</x:v>
      </x:c>
      <x:c r="G27" s="47" t="str">
        <x:v>https://peraturan.bpk.go.id/Details/73583/perpres-no-13-tahun-2018</x:v>
      </x:c>
    </x:row>
    <x:row r="28">
      <x:c r="A28" s="47" t="str">
        <x:v>X-01</x:v>
      </x:c>
      <x:c r="B28" s="47" t="str">
        <x:v>X</x:v>
      </x:c>
      <x:c r="C28" s="47" t="str">
        <x:v>UU Nomor 1 Tahun 2023 tentang KUHP</x:v>
      </x:c>
      <x:c r="D28" s="47" t="str">
        <x:v>2023/berlaku 2026</x:v>
      </x:c>
      <x:c r="E28" s="47" t="str">
        <x:v>KUHP Nasional</x:v>
      </x:c>
      <x:c r="F28" s="47" t="str">
        <x:v>Eksplisit/utama</x:v>
      </x:c>
      <x:c r="G28" s="47" t="str">
        <x:v>https://peraturan.bpk.go.id/Details/234935/uu-no-1-tahun-2023</x:v>
      </x:c>
    </x:row>
    <x:row r="29">
      <x:c r="A29" s="47" t="str">
        <x:v>X-02</x:v>
      </x:c>
      <x:c r="B29" s="47" t="str">
        <x:v>X</x:v>
      </x:c>
      <x:c r="C29" s="47" t="str">
        <x:v>UU Nomor 1 Tahun 2026 tentang Penyesuaian Pidana</x:v>
      </x:c>
      <x:c r="D29" s="47" t="str">
        <x:v>2026</x:v>
      </x:c>
      <x:c r="E29" s="47" t="str">
        <x:v>Penyesuaian pidana</x:v>
      </x:c>
      <x:c r="F29" s="47" t="str">
        <x:v>Eksplisit/utama</x:v>
      </x:c>
      <x:c r="G29" s="47" t="str">
        <x:v>https://peraturan.bpk.go.id/Details/337869/uu-no-1-tahun-2026</x:v>
      </x:c>
    </x:row>
    <x:row r="30">
      <x:c r="A30" s="47" t="str">
        <x:v>X-03</x:v>
      </x:c>
      <x:c r="B30" s="47" t="str">
        <x:v>X</x:v>
      </x:c>
      <x:c r="C30" s="47" t="str">
        <x:v>UU Nomor 31 Tahun 1999 jo. UU Nomor 20 Tahun 2001</x:v>
      </x:c>
      <x:c r="D30" s="47" t="str">
        <x:v>1999/2001</x:v>
      </x:c>
      <x:c r="E30" s="47" t="str">
        <x:v>Pemberantasan Tipikor</x:v>
      </x:c>
      <x:c r="F30" s="47" t="str">
        <x:v>Eksplisit/utama</x:v>
      </x:c>
      <x:c r="G30" s="47" t="str">
        <x:v>https://peraturan.bpk.go.id/Details/45350/uu-no-31-tahun-1999</x:v>
      </x:c>
    </x:row>
    <x:row r="31">
      <x:c r="A31" s="47" t="str">
        <x:v>X-04</x:v>
      </x:c>
      <x:c r="B31" s="47" t="str">
        <x:v>X</x:v>
      </x:c>
      <x:c r="C31" s="47" t="str">
        <x:v>UU Nomor 3 Tahun 2026 tentang Pelindungan Saksi dan Korban</x:v>
      </x:c>
      <x:c r="D31" s="47" t="str">
        <x:v>2026</x:v>
      </x:c>
      <x:c r="E31" s="47" t="str">
        <x:v>Pelindungan saksi dan korban</x:v>
      </x:c>
      <x:c r="F31" s="47" t="str">
        <x:v>Eksplisit/utama</x:v>
      </x:c>
      <x:c r="G31" s="47" t="str">
        <x:v>https://peraturan.bpk.go.id/Details/349942/uu-no-3-tahun-2026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7" hidden="0" customWidth="1"/>
    <x:col min="3" max="3" width="30" hidden="0" customWidth="1"/>
    <x:col min="4" max="4" width="48" hidden="0" customWidth="1"/>
    <x:col min="5" max="5" width="25" hidden="0" customWidth="1"/>
    <x:col min="6" max="6" width="17" hidden="0" customWidth="1"/>
    <x:col min="7" max="7" width="42" hidden="0" customWidth="1"/>
    <x:col min="8" max="8" width="20" hidden="0" customWidth="1"/>
    <x:col min="9" max="9" width="62" hidden="0" customWidth="1"/>
  </x:cols>
  <x:sheetData>
    <x:row r="1" ht="28" customHeight="1">
      <x:c r="A1" s="101" t="str">
        <x:v>V3 FINAL - MASTER REFERENCES</x:v>
      </x:c>
      <x:c r="B1" s="101"/>
      <x:c r="C1" s="101"/>
      <x:c r="D1" s="101"/>
      <x:c r="E1" s="101"/>
      <x:c r="F1" s="101"/>
      <x:c r="G1" s="101"/>
      <x:c r="H1" s="101"/>
      <x:c r="I1" s="101"/>
    </x:row>
    <x:row r="2">
      <x:c r="A2" s="105" t="str">
        <x:v>One-row source registry for portal publishing and future updates.</x:v>
      </x:c>
      <x:c r="B2" s="105"/>
      <x:c r="C2" s="105"/>
      <x:c r="D2" s="105"/>
      <x:c r="E2" s="105"/>
      <x:c r="F2" s="105"/>
      <x:c r="G2" s="105"/>
      <x:c r="H2" s="105"/>
      <x:c r="I2" s="105"/>
    </x:row>
    <x:row r="4">
      <x:c r="A4" s="109" t="str">
        <x:v>Code</x:v>
      </x:c>
      <x:c r="B4" s="109" t="str">
        <x:v>Bab</x:v>
      </x:c>
      <x:c r="C4" s="109" t="str">
        <x:v>Topic/Claim</x:v>
      </x:c>
      <x:c r="D4" s="109" t="str">
        <x:v>Primary Source / Document</x:v>
      </x:c>
      <x:c r="E4" s="109" t="str">
        <x:v>Type</x:v>
      </x:c>
      <x:c r="F4" s="109" t="str">
        <x:v>Period/Version</x:v>
      </x:c>
      <x:c r="G4" s="109" t="str">
        <x:v>Use in Book</x:v>
      </x:c>
      <x:c r="H4" s="109" t="str">
        <x:v>Status</x:v>
      </x:c>
      <x:c r="I4" s="109" t="str">
        <x:v>Official/Primary URL</x:v>
      </x:c>
    </x:row>
    <x:row r="5">
      <x:c r="A5" s="47" t="str">
        <x:v>I-01</x:v>
      </x:c>
      <x:c r="B5" s="47" t="str">
        <x:v>I</x:v>
      </x:c>
      <x:c r="C5" s="47" t="str">
        <x:v>APBN 2025 - postur dan baseline</x:v>
      </x:c>
      <x:c r="D5" s="47" t="str">
        <x:v>Nota Keuangan beserta APBN Tahun Anggaran 2025</x:v>
      </x:c>
      <x:c r="E5" s="47" t="str">
        <x:v>DATA PUBLIK RESMI</x:v>
      </x:c>
      <x:c r="F5" s="47" t="str">
        <x:v>2025</x:v>
      </x:c>
      <x:c r="G5" s="47" t="str">
        <x:v>Basis angka anggaran APBN 2025 dan pembanding terhadap realisasi.</x:v>
      </x:c>
      <x:c r="H5" s="47" t="str">
        <x:v>Eksplisit/utama</x:v>
      </x:c>
      <x:c r="I5" s="47" t="str">
        <x:v>https://djpk.kemenkeu.go.id/?p=60363</x:v>
      </x:c>
    </x:row>
    <x:row r="6">
      <x:c r="A6" s="47" t="str">
        <x:v>I-02</x:v>
      </x:c>
      <x:c r="B6" s="47" t="str">
        <x:v>I</x:v>
      </x:c>
      <x:c r="C6" s="47" t="str">
        <x:v>Realisasi dan pertanggungjawaban APBN 2025</x:v>
      </x:c>
      <x:c r="D6" s="47" t="str">
        <x:v>LKPP 2025 audited / penyampaian RUU P2 APBN 2025 - Kementerian Keuangan</x:v>
      </x:c>
      <x:c r="E6" s="47" t="str">
        <x:v>DATA PUBLIK RESMI</x:v>
      </x:c>
      <x:c r="F6" s="47" t="str">
        <x:v>2025/2026</x:v>
      </x:c>
      <x:c r="G6" s="47" t="str">
        <x:v>Basis realisasi audited, defisit, pembiayaan, SiLPA dan posisi keuangan.</x:v>
      </x:c>
      <x:c r="H6" s="47" t="str">
        <x:v>Eksplisit/utama</x:v>
      </x:c>
      <x:c r="I6" s="47" t="str">
        <x:v>https://djpb.kemenkeu.go.id/kppn/penerimaan/id/data-publikasi/berita-terbaru/3012-pemerintah-sampaikan-ruu-pertanggungjawaban-apbn-2025%2C-lkpp-kembali-raih-opini-wtp.html</x:v>
      </x:c>
    </x:row>
    <x:row r="7">
      <x:c r="A7" s="47" t="str">
        <x:v>I-03</x:v>
      </x:c>
      <x:c r="B7" s="47" t="str">
        <x:v>I</x:v>
      </x:c>
      <x:c r="C7" s="47" t="str">
        <x:v>Audit LKPP 2025</x:v>
      </x:c>
      <x:c r="D7" s="47" t="str">
        <x:v>BPK RI - Laporan Hasil Pemeriksaan atas LKPP 2025</x:v>
      </x:c>
      <x:c r="E7" s="47" t="str">
        <x:v>DATA PUBLIK RESMI</x:v>
      </x:c>
      <x:c r="F7" s="47" t="str">
        <x:v>2025/2026</x:v>
      </x:c>
      <x:c r="G7" s="47" t="str">
        <x:v>Basis pembacaan opini WTP, temuan, rekomendasi dan perbedaan audit laporan keuangan vs efektivitas kebijakan.</x:v>
      </x:c>
      <x:c r="H7" s="47" t="str">
        <x:v>Eksplisit/utama</x:v>
      </x:c>
      <x:c r="I7" s="47" t="str">
        <x:v>https://www.bpk.go.id/lkpp</x:v>
      </x:c>
    </x:row>
    <x:row r="8">
      <x:c r="A8" s="47" t="str">
        <x:v>I-04</x:v>
      </x:c>
      <x:c r="B8" s="47" t="str">
        <x:v>I</x:v>
      </x:c>
      <x:c r="C8" s="47" t="str">
        <x:v>APBD DKI Jakarta 2025</x:v>
      </x:c>
      <x:c r="D8" s="47" t="str">
        <x:v>Perda Provinsi DKI Jakarta Nomor 9 Tahun 2024 tentang APBD TA 2025</x:v>
      </x:c>
      <x:c r="E8" s="47" t="str">
        <x:v>REGULASI PRIMER</x:v>
      </x:c>
      <x:c r="F8" s="47" t="str">
        <x:v>2024/2025</x:v>
      </x:c>
      <x:c r="G8" s="47" t="str">
        <x:v>Basis legal APBD DKI 2025 sebagai contoh daerah.</x:v>
      </x:c>
      <x:c r="H8" s="47" t="str">
        <x:v>Eksplisit/utama</x:v>
      </x:c>
      <x:c r="I8" s="47" t="str">
        <x:v>https://jdih.jakarta.go.id/dokumen/detail/14203/peraturan-daerah-nomor-9-tahun-2024tentang-anggaran-pendapatan-dan-belanja-daerah-tahun-anggaran-2025</x:v>
      </x:c>
    </x:row>
    <x:row r="9">
      <x:c r="A9" s="47" t="str">
        <x:v>I-05</x:v>
      </x:c>
      <x:c r="B9" s="47" t="str">
        <x:v>I</x:v>
      </x:c>
      <x:c r="C9" s="47" t="str">
        <x:v>Pertanggungjawaban APBD DKI 2025</x:v>
      </x:c>
      <x:c r="D9" s="47" t="str">
        <x:v>Pemprov DKI Jakarta - penyampaian pertanggungjawaban pelaksanaan APBD 2025</x:v>
      </x:c>
      <x:c r="E9" s="47" t="str">
        <x:v>DATA PUBLIK RESMI</x:v>
      </x:c>
      <x:c r="F9" s="47" t="str">
        <x:v>2025/2026</x:v>
      </x:c>
      <x:c r="G9" s="47" t="str">
        <x:v>Basis realisasi pendapatan, belanja, SiLPA, aset, kewajiban, ekuitas dan opini.</x:v>
      </x:c>
      <x:c r="H9" s="47" t="str">
        <x:v>Eksplisit/utama</x:v>
      </x:c>
      <x:c r="I9" s="47" t="str">
        <x:v>https://www.jakarta.go.id/siaran-pers/6761-SP-HMS-06-2026</x:v>
      </x:c>
    </x:row>
    <x:row r="10">
      <x:c r="A10" s="47" t="str">
        <x:v>I-06</x:v>
      </x:c>
      <x:c r="B10" s="47" t="str">
        <x:v>I</x:v>
      </x:c>
      <x:c r="C10" s="47" t="str">
        <x:v>Standar Akuntansi Pemerintahan</x:v>
      </x:c>
      <x:c r="D10" s="47" t="str">
        <x:v>PP Nomor 71 Tahun 2010 tentang Standar Akuntansi Pemerintahan</x:v>
      </x:c>
      <x:c r="E10" s="47" t="str">
        <x:v>REGULASI PRIMER</x:v>
      </x:c>
      <x:c r="F10" s="47" t="str">
        <x:v>2010</x:v>
      </x:c>
      <x:c r="G10" s="47" t="str">
        <x:v>Basis normatif SAP/PSAP untuk LKPP/LKPD.</x:v>
      </x:c>
      <x:c r="H10" s="47" t="str">
        <x:v>Eksplisit/utama</x:v>
      </x:c>
      <x:c r="I10" s="47" t="str">
        <x:v>https://peraturan.bpk.go.id/Details/5095/pp-no-71-tahun-2010</x:v>
      </x:c>
    </x:row>
    <x:row r="11">
      <x:c r="A11" s="47" t="str">
        <x:v>I-07</x:v>
      </x:c>
      <x:c r="B11" s="47" t="str">
        <x:v>I</x:v>
      </x:c>
      <x:c r="C11" s="47" t="str">
        <x:v>Kebijakan akuntansi Pemerintah Pusat</x:v>
      </x:c>
      <x:c r="D11" s="47" t="str">
        <x:v>PMK Nomor 100 Tahun 2025 tentang Kebijakan Akuntansi Pemerintah Pusat</x:v>
      </x:c>
      <x:c r="E11" s="47" t="str">
        <x:v>REGULASI PRIMER</x:v>
      </x:c>
      <x:c r="F11" s="47" t="str">
        <x:v>2025</x:v>
      </x:c>
      <x:c r="G11" s="47" t="str">
        <x:v>Basis kebijakan akuntansi pusat mulai penyusunan LK TA 2025.</x:v>
      </x:c>
      <x:c r="H11" s="47" t="str">
        <x:v>Eksplisit/utama</x:v>
      </x:c>
      <x:c r="I11" s="47" t="str">
        <x:v>https://jdih.kemenkeu.go.id/dok/pmk-100-tahun-2025</x:v>
      </x:c>
    </x:row>
    <x:row r="12">
      <x:c r="A12" s="47" t="str">
        <x:v>I-08</x:v>
      </x:c>
      <x:c r="B12" s="47" t="str">
        <x:v>I</x:v>
      </x:c>
      <x:c r="C12" s="47" t="str">
        <x:v>Kerangka keuangan negara</x:v>
      </x:c>
      <x:c r="D12" s="47" t="str">
        <x:v>UU Nomor 17 Tahun 2003 tentang Keuangan Negara; UU Nomor 1 Tahun 2004 tentang Perbendaharaan Negara</x:v>
      </x:c>
      <x:c r="E12" s="47" t="str">
        <x:v>REGULASI PRIMER</x:v>
      </x:c>
      <x:c r="F12" s="47" t="str">
        <x:v>2003/2004</x:v>
      </x:c>
      <x:c r="G12" s="47" t="str">
        <x:v>Landasan arsitektur anggaran, pelaksanaan dan pertanggungjawaban keuangan negara.</x:v>
      </x:c>
      <x:c r="H12" s="47" t="str">
        <x:v>Pendukung primer</x:v>
      </x:c>
      <x:c r="I12" s="47" t="str">
        <x:v>https://peraturan.bpk.go.id</x:v>
      </x:c>
    </x:row>
    <x:row r="13">
      <x:c r="A13" s="47" t="str">
        <x:v>II-01</x:v>
      </x:c>
      <x:c r="B13" s="47" t="str">
        <x:v>II</x:v>
      </x:c>
      <x:c r="C13" s="47" t="str">
        <x:v>Public Value / strategic triangle</x:v>
      </x:c>
      <x:c r="D13" s="47" t="str">
        <x:v>Mark H. Moore, Creating Public Value: Strategic Management in Government, Harvard University Press</x:v>
      </x:c>
      <x:c r="E13" s="47" t="str">
        <x:v>REFERENSI KONSEPTUAL PRIMER</x:v>
      </x:c>
      <x:c r="F13" s="47" t="str">
        <x:v>1995</x:v>
      </x:c>
      <x:c r="G13" s="47" t="str">
        <x:v>Rujukan eksplisit untuk substantive value, legitimacy/support dan operational capacity.</x:v>
      </x:c>
      <x:c r="H13" s="47" t="str">
        <x:v>Eksplisit/utama</x:v>
      </x:c>
      <x:c r="I13" s="47" t="str">
        <x:v>https://markmoore.scholars.harvard.edu/topics/public-management</x:v>
      </x:c>
    </x:row>
    <x:row r="14">
      <x:c r="A14" s="47" t="str">
        <x:v>II-02</x:v>
      </x:c>
      <x:c r="B14" s="47" t="str">
        <x:v>II</x:v>
      </x:c>
      <x:c r="C14" s="47" t="str">
        <x:v>Dashboard Public Value buku</x:v>
      </x:c>
      <x:c r="D14" s="47" t="str">
        <x:v>Kerangka penulis: Problem → Policy Choice → Institution → Capacity → Delivery → Output → Outcome → Public Value</x:v>
      </x:c>
      <x:c r="E14" s="47" t="str">
        <x:v>KERANGKA PENULIS</x:v>
      </x:c>
      <x:c r="F14" s="47" t="str">
        <x:v>2026</x:v>
      </x:c>
      <x:c r="G14" s="47" t="str">
        <x:v>Kerangka sintesis buku; bukan indikator resmi dan tidak diklaim berasal dari satu standar eksternal.</x:v>
      </x:c>
      <x:c r="H14" s="47" t="str">
        <x:v>Author framework</x:v>
      </x:c>
      <x:c r="I14" s="47" t="str"/>
    </x:row>
    <x:row r="15">
      <x:c r="A15" s="47" t="str">
        <x:v>III-01</x:v>
      </x:c>
      <x:c r="B15" s="47" t="str">
        <x:v>III</x:v>
      </x:c>
      <x:c r="C15" s="47" t="str">
        <x:v>Kontribusi Wajib Pajak Besar 2024</x:v>
      </x:c>
      <x:c r="D15" s="47" t="str">
        <x:v>DJP - Penerimaan Kanwil DJP Wajib Pajak Besar 2024 Kembali Lampaui Target</x:v>
      </x:c>
      <x:c r="E15" s="47" t="str">
        <x:v>DATA PUBLIK RESMI</x:v>
      </x:c>
      <x:c r="F15" s="47" t="str">
        <x:v>2024/2025</x:v>
      </x:c>
      <x:c r="G15" s="47" t="str">
        <x:v>Basis angka Rp571,37 triliun dan 29,57% kontribusi nasional.</x:v>
      </x:c>
      <x:c r="H15" s="47" t="str">
        <x:v>Eksplisit/utama</x:v>
      </x:c>
      <x:c r="I15" s="47" t="str">
        <x:v>https://pajak.go.id/id/siaran-pers/penerimaan-kanwil-djp-wajib-pajak-besar-2024-kembali-lampaui-target</x:v>
      </x:c>
    </x:row>
    <x:row r="16">
      <x:c r="A16" s="47" t="str">
        <x:v>III-02</x:v>
      </x:c>
      <x:c r="B16" s="47" t="str">
        <x:v>III</x:v>
      </x:c>
      <x:c r="C16" s="47" t="str">
        <x:v>PPh Final UMKM 0,5%</x:v>
      </x:c>
      <x:c r="D16" s="47" t="str">
        <x:v>PP Nomor 20 Tahun 2026 tentang Perubahan atas PP Nomor 55 Tahun 2022</x:v>
      </x:c>
      <x:c r="E16" s="47" t="str">
        <x:v>REGULASI PRIMER</x:v>
      </x:c>
      <x:c r="F16" s="47" t="str">
        <x:v>2026</x:v>
      </x:c>
      <x:c r="G16" s="47" t="str">
        <x:v>Basis pengaturan PPh final atas WP dengan peredaran bruto tertentu.</x:v>
      </x:c>
      <x:c r="H16" s="47" t="str">
        <x:v>Eksplisit/utama</x:v>
      </x:c>
      <x:c r="I16" s="47" t="str">
        <x:v>https://jdih.kemenkeu.go.id/dok/pp-20-tahun-2026/summary</x:v>
      </x:c>
    </x:row>
    <x:row r="17">
      <x:c r="A17" s="47" t="str">
        <x:v>III-03</x:v>
      </x:c>
      <x:c r="B17" s="47" t="str">
        <x:v>III</x:v>
      </x:c>
      <x:c r="C17" s="47" t="str">
        <x:v>Tarif PPN dan desain HPP</x:v>
      </x:c>
      <x:c r="D17" s="47" t="str">
        <x:v>UU Nomor 7 Tahun 2021 tentang Harmonisasi Peraturan Perpajakan</x:v>
      </x:c>
      <x:c r="E17" s="47" t="str">
        <x:v>REGULASI PRIMER</x:v>
      </x:c>
      <x:c r="F17" s="47" t="str">
        <x:v>2021</x:v>
      </x:c>
      <x:c r="G17" s="47" t="str">
        <x:v>Landasan perubahan tarif PPN dan kerangka perpajakan yang dirujuk.</x:v>
      </x:c>
      <x:c r="H17" s="47" t="str">
        <x:v>Eksplisit/utama</x:v>
      </x:c>
      <x:c r="I17" s="47" t="str">
        <x:v>https://peraturan.bpk.go.id/Details/185162/uu-no-7-tahun-2021</x:v>
      </x:c>
    </x:row>
    <x:row r="18">
      <x:c r="A18" s="47" t="str">
        <x:v>III-04</x:v>
      </x:c>
      <x:c r="B18" s="47" t="str">
        <x:v>III</x:v>
      </x:c>
      <x:c r="C18" s="47" t="str">
        <x:v>DPP nilai lain PPN 2025</x:v>
      </x:c>
      <x:c r="D18" s="47" t="str">
        <x:v>PMK Nomor 131 Tahun 2024</x:v>
      </x:c>
      <x:c r="E18" s="47" t="str">
        <x:v>REGULASI PRIMER</x:v>
      </x:c>
      <x:c r="F18" s="47" t="str">
        <x:v>2024/2025</x:v>
      </x:c>
      <x:c r="G18" s="47" t="str">
        <x:v>Basis perlakuan PPN 2025 termasuk nilai lain/DPP sesuai ketentuan.</x:v>
      </x:c>
      <x:c r="H18" s="47" t="str">
        <x:v>Eksplisit/utama</x:v>
      </x:c>
      <x:c r="I18" s="47" t="str">
        <x:v>https://jdih.kemenkeu.go.id/dok/pmk-131-tahun-2024</x:v>
      </x:c>
    </x:row>
    <x:row r="19">
      <x:c r="A19" s="47" t="str">
        <x:v>III-05</x:v>
      </x:c>
      <x:c r="B19" s="47" t="str">
        <x:v>III</x:v>
      </x:c>
      <x:c r="C19" s="47" t="str">
        <x:v>Struktur DBH dan konteks PPN</x:v>
      </x:c>
      <x:c r="D19" s="47" t="str">
        <x:v>Nota Keuangan beserta RAPBN Tahun Anggaran 2026</x:v>
      </x:c>
      <x:c r="E19" s="47" t="str">
        <x:v>DATA PUBLIK RESMI</x:v>
      </x:c>
      <x:c r="F19" s="47" t="str">
        <x:v>2026</x:v>
      </x:c>
      <x:c r="G19" s="47" t="str">
        <x:v>Basis pernyataan struktur DBH pajak dalam desain fiskal berjalan; PPN-sharing diposisikan sebagai hipotesis, bukan DBH berjalan.</x:v>
      </x:c>
      <x:c r="H19" s="47" t="str">
        <x:v>Eksplisit/utama</x:v>
      </x:c>
      <x:c r="I19" s="47" t="str">
        <x:v>https://anggaran.kemenkeu.go.id/api/Medias/507d21b0-2abe-4d75-86aa-dc3efe505843</x:v>
      </x:c>
    </x:row>
    <x:row r="20">
      <x:c r="A20" s="47" t="str">
        <x:v>III-06</x:v>
      </x:c>
      <x:c r="B20" s="47" t="str">
        <x:v>III</x:v>
      </x:c>
      <x:c r="C20" s="47" t="str">
        <x:v>Destination principle PPN</x:v>
      </x:c>
      <x:c r="D20" s="47" t="str">
        <x:v>OECD International VAT/GST Guidelines</x:v>
      </x:c>
      <x:c r="E20" s="47" t="str">
        <x:v>REFERENSI KONSEPTUAL PRIMER</x:v>
      </x:c>
      <x:c r="F20" s="47" t="str">
        <x:v>2017</x:v>
      </x:c>
      <x:c r="G20" s="47" t="str">
        <x:v>Referensi konseptual destination principle dan jurisdiction of consumption; bukan dasar hukum DBH domestik.</x:v>
      </x:c>
      <x:c r="H20" s="47" t="str">
        <x:v>Eksplisit/utama</x:v>
      </x:c>
      <x:c r="I20" s="47" t="str">
        <x:v>https://www.oecd.org/content/dam/oecd/en/publications/reports/2017/04/international-vat-gst-guidelines_g1g75db4/9789264271401-en.pdf</x:v>
      </x:c>
    </x:row>
    <x:row r="21">
      <x:c r="A21" s="47" t="str">
        <x:v>III-07</x:v>
      </x:c>
      <x:c r="B21" s="47" t="str">
        <x:v>III</x:v>
      </x:c>
      <x:c r="C21" s="47" t="str">
        <x:v>Hubungan keuangan pusat-daerah</x:v>
      </x:c>
      <x:c r="D21" s="47" t="str">
        <x:v>UU Nomor 1 Tahun 2022 tentang HKPD</x:v>
      </x:c>
      <x:c r="E21" s="47" t="str">
        <x:v>REGULASI PRIMER</x:v>
      </x:c>
      <x:c r="F21" s="47" t="str">
        <x:v>2022</x:v>
      </x:c>
      <x:c r="G21" s="47" t="str">
        <x:v>Basis pajak/retribusi daerah, TKD, belanja dan pembiayaan daerah.</x:v>
      </x:c>
      <x:c r="H21" s="47" t="str">
        <x:v>Eksplisit/utama</x:v>
      </x:c>
      <x:c r="I21" s="47" t="str">
        <x:v>https://peraturan.bpk.go.id/Details/195696/uu-no-1-tahun-2022</x:v>
      </x:c>
    </x:row>
    <x:row r="22">
      <x:c r="A22" s="47" t="str">
        <x:v>III-08</x:v>
      </x:c>
      <x:c r="B22" s="47" t="str">
        <x:v>III</x:v>
      </x:c>
      <x:c r="C22" s="47" t="str">
        <x:v>Pajak Daerah dan Retribusi Daerah</x:v>
      </x:c>
      <x:c r="D22" s="47" t="str">
        <x:v>PP Nomor 35 Tahun 2023 tentang Ketentuan Umum PDRD</x:v>
      </x:c>
      <x:c r="E22" s="47" t="str">
        <x:v>REGULASI PRIMER</x:v>
      </x:c>
      <x:c r="F22" s="47" t="str">
        <x:v>2023</x:v>
      </x:c>
      <x:c r="G22" s="47" t="str">
        <x:v>Basis pemungutan, opsen, dukungan iklim usaha/investasi dan tata kelola PDRD.</x:v>
      </x:c>
      <x:c r="H22" s="47" t="str">
        <x:v>Eksplisit/utama</x:v>
      </x:c>
      <x:c r="I22" s="47" t="str">
        <x:v>https://peraturan.bpk.go.id/Details/252130/pp-no-35-tahun-2023</x:v>
      </x:c>
    </x:row>
    <x:row r="23">
      <x:c r="A23" s="47" t="str">
        <x:v>III-09</x:v>
      </x:c>
      <x:c r="B23" s="47" t="str">
        <x:v>III</x:v>
      </x:c>
      <x:c r="C23" s="47" t="str">
        <x:v>RCR, TBHI, Revenue Quality Dashboard</x:v>
      </x:c>
      <x:c r="D23" s="47" t="str">
        <x:v>Kerangka penulis</x:v>
      </x:c>
      <x:c r="E23" s="47" t="str">
        <x:v>KERANGKA PENULIS</x:v>
      </x:c>
      <x:c r="F23" s="47" t="str">
        <x:v>2026</x:v>
      </x:c>
      <x:c r="G23" s="47" t="str">
        <x:v>Pilot/diagnostic framework; bukan indikator resmi. Metodologi wajib diuji sebelum penggunaan statistik.</x:v>
      </x:c>
      <x:c r="H23" s="47" t="str">
        <x:v>Author framework</x:v>
      </x:c>
      <x:c r="I23" s="47" t="str"/>
    </x:row>
    <x:row r="24">
      <x:c r="A24" s="47" t="str">
        <x:v>IV-01</x:v>
      </x:c>
      <x:c r="B24" s="47" t="str">
        <x:v>IV</x:v>
      </x:c>
      <x:c r="C24" s="47" t="str">
        <x:v>Stok, ekstraksi dan deplesi SDA</x:v>
      </x:c>
      <x:c r="D24" s="47" t="str">
        <x:v>BPS - Sistem Terintegrasi Neraca Lingkungan dan Ekonomi Indonesia 2020-2024</x:v>
      </x:c>
      <x:c r="E24" s="47" t="str">
        <x:v>DATA PUBLIK RESMI</x:v>
      </x:c>
      <x:c r="F24" s="47" t="str">
        <x:v>2024 data / rilis 2025</x:v>
      </x:c>
      <x:c r="G24" s="47" t="str">
        <x:v>Basis data stok, ekstraksi, neraca moneter, deplesi; buku merujuk Gambar 5.2 dan Lampiran 45-46.</x:v>
      </x:c>
      <x:c r="H24" s="47" t="str">
        <x:v>Eksplisit/utama</x:v>
      </x:c>
      <x:c r="I24" s="47" t="str">
        <x:v>https://www.bps.go.id/id/publication/2025/12/30/48e29af53d4127452b148791/sistem-terintegrasi-neraca-lingkungan-dan-ekonomi-indonesia-2020-2024.html</x:v>
      </x:c>
    </x:row>
    <x:row r="25">
      <x:c r="A25" s="47" t="str">
        <x:v>IV-02</x:v>
      </x:c>
      <x:c r="B25" s="47" t="str">
        <x:v>IV</x:v>
      </x:c>
      <x:c r="C25" s="47" t="str">
        <x:v>Hartwick Rule</x:v>
      </x:c>
      <x:c r="D25" s="47" t="str">
        <x:v>John M. Hartwick, 'Intergenerational Equity and the Investing of Rents from Exhaustible Resources', AER 67(5):972-974</x:v>
      </x:c>
      <x:c r="E25" s="47" t="str">
        <x:v>REFERENSI KONSEPTUAL PRIMER</x:v>
      </x:c>
      <x:c r="F25" s="47" t="str">
        <x:v>1977</x:v>
      </x:c>
      <x:c r="G25" s="47" t="str">
        <x:v>Landasan konseptual investasi rente sumber daya untuk keadilan antargenerasi.</x:v>
      </x:c>
      <x:c r="H25" s="47" t="str">
        <x:v>Eksplisit/utama</x:v>
      </x:c>
      <x:c r="I25" s="47" t="str">
        <x:v>https://ideas.repec.org/a/aea/aecrev/v67y1977i5p972-74.html</x:v>
      </x:c>
    </x:row>
    <x:row r="26">
      <x:c r="A26" s="47" t="str">
        <x:v>IV-03</x:v>
      </x:c>
      <x:c r="B26" s="47" t="str">
        <x:v>IV</x:v>
      </x:c>
      <x:c r="C26" s="47" t="str">
        <x:v>PNBP minerba dan produksi</x:v>
      </x:c>
      <x:c r="D26" s="47" t="str">
        <x:v>Kementerian ESDM - Laporan Kinerja Kementerian ESDM Tahun 2025</x:v>
      </x:c>
      <x:c r="E26" s="47" t="str">
        <x:v>DATA PUBLIK RESMI</x:v>
      </x:c>
      <x:c r="F26" s="47" t="str">
        <x:v>2025</x:v>
      </x:c>
      <x:c r="G26" s="47" t="str">
        <x:v>Basis konteks PNBP minerba dan produksi komoditas yang disebut dalam buku.</x:v>
      </x:c>
      <x:c r="H26" s="47" t="str">
        <x:v>Eksplisit/utama</x:v>
      </x:c>
      <x:c r="I26" s="47" t="str">
        <x:v>https://esdm.go.id/id/publikasi/laporan-kinerja</x:v>
      </x:c>
    </x:row>
    <x:row r="27">
      <x:c r="A27" s="47" t="str">
        <x:v>IV-04</x:v>
      </x:c>
      <x:c r="B27" s="47" t="str">
        <x:v>IV</x:v>
      </x:c>
      <x:c r="C27" s="47" t="str">
        <x:v>Kerangka pengelolaan PNBP</x:v>
      </x:c>
      <x:c r="D27" s="47" t="str">
        <x:v>UU Nomor 9 Tahun 2018 tentang PNBP</x:v>
      </x:c>
      <x:c r="E27" s="47" t="str">
        <x:v>REGULASI PRIMER</x:v>
      </x:c>
      <x:c r="F27" s="47" t="str">
        <x:v>2018</x:v>
      </x:c>
      <x:c r="G27" s="47" t="str">
        <x:v>Landasan prinsip pengelolaan PNBP.</x:v>
      </x:c>
      <x:c r="H27" s="47" t="str">
        <x:v>Eksplisit/utama</x:v>
      </x:c>
      <x:c r="I27" s="47" t="str">
        <x:v>https://peraturan.bpk.go.id/Details/90041/uu-no-9-tahun-2018</x:v>
      </x:c>
    </x:row>
    <x:row r="28">
      <x:c r="A28" s="47" t="str">
        <x:v>IV-05</x:v>
      </x:c>
      <x:c r="B28" s="47" t="str">
        <x:v>IV</x:v>
      </x:c>
      <x:c r="C28" s="47" t="str">
        <x:v>Penetapan tarif dan pengelolaan PNBP</x:v>
      </x:c>
      <x:c r="D28" s="47" t="str">
        <x:v>PP Nomor 44 Tahun 2025</x:v>
      </x:c>
      <x:c r="E28" s="47" t="str">
        <x:v>REGULASI PRIMER</x:v>
      </x:c>
      <x:c r="F28" s="47" t="str">
        <x:v>2025</x:v>
      </x:c>
      <x:c r="G28" s="47" t="str">
        <x:v>Basis tata cara penetapan tarif, pengelolaan, keberatan, keringanan dan pengembalian PNBP.</x:v>
      </x:c>
      <x:c r="H28" s="47" t="str">
        <x:v>Eksplisit/utama</x:v>
      </x:c>
      <x:c r="I28" s="47" t="str">
        <x:v>https://peraturan.bpk.go.id/Details/331115/pp-no-44-tahun-2025</x:v>
      </x:c>
    </x:row>
    <x:row r="29">
      <x:c r="A29" s="47" t="str">
        <x:v>IV-06</x:v>
      </x:c>
      <x:c r="B29" s="47" t="str">
        <x:v>IV</x:v>
      </x:c>
      <x:c r="C29" s="47" t="str">
        <x:v>Tarif PNBP Kementerian ESDM</x:v>
      </x:c>
      <x:c r="D29" s="47" t="str">
        <x:v>PP Nomor 19 Tahun 2025</x:v>
      </x:c>
      <x:c r="E29" s="47" t="str">
        <x:v>REGULASI PRIMER</x:v>
      </x:c>
      <x:c r="F29" s="47" t="str">
        <x:v>2025</x:v>
      </x:c>
      <x:c r="G29" s="47" t="str">
        <x:v>Basis jenis dan tarif PNBP yang berlaku pada Kementerian ESDM.</x:v>
      </x:c>
      <x:c r="H29" s="47" t="str">
        <x:v>Eksplisit/utama</x:v>
      </x:c>
      <x:c r="I29" s="47" t="str">
        <x:v>https://peraturan.bpk.go.id/Details/320049/pp-no-19-tahun-2025</x:v>
      </x:c>
    </x:row>
    <x:row r="30">
      <x:c r="A30" s="47" t="str">
        <x:v>IV-07</x:v>
      </x:c>
      <x:c r="B30" s="47" t="str">
        <x:v>IV</x:v>
      </x:c>
      <x:c r="C30" s="47" t="str">
        <x:v>Perpajakan/PNBP usaha batubara</x:v>
      </x:c>
      <x:c r="D30" s="47" t="str">
        <x:v>PP Nomor 18 Tahun 2025</x:v>
      </x:c>
      <x:c r="E30" s="47" t="str">
        <x:v>REGULASI PRIMER</x:v>
      </x:c>
      <x:c r="F30" s="47" t="str">
        <x:v>2025</x:v>
      </x:c>
      <x:c r="G30" s="47" t="str">
        <x:v>Perubahan atas PP 15/2022 mengenai perlakuan perpajakan dan/atau PNBP usaha pertambangan batubara.</x:v>
      </x:c>
      <x:c r="H30" s="47" t="str">
        <x:v>Eksplisit/utama</x:v>
      </x:c>
      <x:c r="I30" s="47" t="str">
        <x:v>https://peraturan.bpk.go.id/Details/320043</x:v>
      </x:c>
    </x:row>
    <x:row r="31">
      <x:c r="A31" s="47" t="str">
        <x:v>IV-08</x:v>
      </x:c>
      <x:c r="B31" s="47" t="str">
        <x:v>IV</x:v>
      </x:c>
      <x:c r="C31" s="47" t="str">
        <x:v>Dana Perkebunan</x:v>
      </x:c>
      <x:c r="D31" s="47" t="str">
        <x:v>Perpres Nomor 132 Tahun 2024 tentang Pengelolaan Dana Perkebunan</x:v>
      </x:c>
      <x:c r="E31" s="47" t="str">
        <x:v>REGULASI PRIMER</x:v>
      </x:c>
      <x:c r="F31" s="47" t="str">
        <x:v>2024</x:v>
      </x:c>
      <x:c r="G31" s="47" t="str">
        <x:v>Basis struktur penghimpunan/penggunaan dana perkebunan dan kelembagaan.</x:v>
      </x:c>
      <x:c r="H31" s="47" t="str">
        <x:v>Eksplisit/utama</x:v>
      </x:c>
      <x:c r="I31" s="47" t="str">
        <x:v>https://peraturan.bpk.go.id/Details/305311/perpres-no-132-tahun-2024</x:v>
      </x:c>
    </x:row>
    <x:row r="32">
      <x:c r="A32" s="47" t="str">
        <x:v>IV-09</x:v>
      </x:c>
      <x:c r="B32" s="47" t="str">
        <x:v>IV</x:v>
      </x:c>
      <x:c r="C32" s="47" t="str">
        <x:v>Tarif layanan Dana Perkebunan</x:v>
      </x:c>
      <x:c r="D32" s="47" t="str">
        <x:v>PMK Nomor 69 Tahun 2025 jo. PMK Nomor 9 Tahun 2026</x:v>
      </x:c>
      <x:c r="E32" s="47" t="str">
        <x:v>REGULASI PRIMER</x:v>
      </x:c>
      <x:c r="F32" s="47" t="str">
        <x:v>2025/2026</x:v>
      </x:c>
      <x:c r="G32" s="47" t="str">
        <x:v>Basis tarif layanan BLU Badan Pengelola Dana Perkebunan dan perubahannya.</x:v>
      </x:c>
      <x:c r="H32" s="47" t="str">
        <x:v>Eksplisit/utama</x:v>
      </x:c>
      <x:c r="I32" s="47" t="str">
        <x:v>https://jdih.kemenkeu.go.id/dok/pmk-69-tahun-2025/view</x:v>
      </x:c>
    </x:row>
    <x:row r="33">
      <x:c r="A33" s="47" t="str">
        <x:v>IV-10</x:v>
      </x:c>
      <x:c r="B33" s="47" t="str">
        <x:v>IV</x:v>
      </x:c>
      <x:c r="C33" s="47" t="str">
        <x:v>Moratorium/evaluasi sawit</x:v>
      </x:c>
      <x:c r="D33" s="47" t="str">
        <x:v>Inpres Nomor 8 Tahun 2018</x:v>
      </x:c>
      <x:c r="E33" s="47" t="str">
        <x:v>REGULASI PRIMER</x:v>
      </x:c>
      <x:c r="F33" s="47" t="str">
        <x:v>2018</x:v>
      </x:c>
      <x:c r="G33" s="47" t="str">
        <x:v>Preseden penundaan/evaluasi perizinan sawit dan peningkatan produktivitas.</x:v>
      </x:c>
      <x:c r="H33" s="47" t="str">
        <x:v>Eksplisit/utama</x:v>
      </x:c>
      <x:c r="I33" s="47" t="str">
        <x:v>https://peraturan.bpk.go.id/Details/92813/inpres-no-8-tahun-2018</x:v>
      </x:c>
    </x:row>
    <x:row r="34">
      <x:c r="A34" s="47" t="str">
        <x:v>IV-11</x:v>
      </x:c>
      <x:c r="B34" s="47" t="str">
        <x:v>IV</x:v>
      </x:c>
      <x:c r="C34" s="47" t="str">
        <x:v>Simulasi deplesi-economic rent-RRR</x:v>
      </x:c>
      <x:c r="D34" s="47" t="str">
        <x:v>Asumsi dan perhitungan penulis</x:v>
      </x:c>
      <x:c r="E34" s="47" t="str">
        <x:v>ILUSTRASI/DERIVED</x:v>
      </x:c>
      <x:c r="F34" s="47" t="str">
        <x:v>2026</x:v>
      </x:c>
      <x:c r="G34" s="47" t="str">
        <x:v>Economic rent, normal return/risk premium dan pembagian simulatif bukan angka BPS, bukan tarif, bukan kewajiban fiskal.</x:v>
      </x:c>
      <x:c r="H34" s="47" t="str">
        <x:v>Author simulation</x:v>
      </x:c>
      <x:c r="I34" s="47" t="str"/>
    </x:row>
    <x:row r="35">
      <x:c r="A35" s="47" t="str">
        <x:v>V-01</x:v>
      </x:c>
      <x:c r="B35" s="47" t="str">
        <x:v>V</x:v>
      </x:c>
      <x:c r="C35" s="47" t="str">
        <x:v>Natural wealth/depletion</x:v>
      </x:c>
      <x:c r="D35" s="47" t="str">
        <x:v>BPS - Sisnerling 2020-2024</x:v>
      </x:c>
      <x:c r="E35" s="47" t="str">
        <x:v>DATA PUBLIK RESMI</x:v>
      </x:c>
      <x:c r="F35" s="47" t="str">
        <x:v>2024 data / rilis 2025</x:v>
      </x:c>
      <x:c r="G35" s="47" t="str">
        <x:v>Basis pembacaan aset sumber daya secara statistik dan perubahan stok/nilai.</x:v>
      </x:c>
      <x:c r="H35" s="47" t="str">
        <x:v>Eksplisit/utama</x:v>
      </x:c>
      <x:c r="I35" s="47" t="str">
        <x:v>https://www.bps.go.id/id/publication/2025/12/30/48e29af53d4127452b148791/sistem-terintegrasi-neraca-lingkungan-dan-ekonomi-indonesia-2020-2024.html</x:v>
      </x:c>
    </x:row>
    <x:row r="36">
      <x:c r="A36" s="47" t="str">
        <x:v>V-02</x:v>
      </x:c>
      <x:c r="B36" s="47" t="str">
        <x:v>V</x:v>
      </x:c>
      <x:c r="C36" s="47" t="str">
        <x:v>Kebijakan akuntansi pusat/pensiun disclosure</x:v>
      </x:c>
      <x:c r="D36" s="47" t="str">
        <x:v>PMK Nomor 100 Tahun 2025</x:v>
      </x:c>
      <x:c r="E36" s="47" t="str">
        <x:v>REGULASI PRIMER</x:v>
      </x:c>
      <x:c r="F36" s="47" t="str">
        <x:v>2025</x:v>
      </x:c>
      <x:c r="G36" s="47" t="str">
        <x:v>Basis kebijakan akuntansi pusat dan penyajian/pengungkapan terkait.</x:v>
      </x:c>
      <x:c r="H36" s="47" t="str">
        <x:v>Eksplisit/utama</x:v>
      </x:c>
      <x:c r="I36" s="47" t="str">
        <x:v>https://jdih.kemenkeu.go.id/dok/pmk-100-tahun-2025</x:v>
      </x:c>
    </x:row>
    <x:row r="37">
      <x:c r="A37" s="47" t="str">
        <x:v>V-03</x:v>
      </x:c>
      <x:c r="B37" s="47" t="str">
        <x:v>V</x:v>
      </x:c>
      <x:c r="C37" s="47" t="str">
        <x:v>Natural resources held for conservation</x:v>
      </x:c>
      <x:c r="D37" s="47" t="str">
        <x:v>IPSAS 51, Tangible Natural Resources Held for Conservation</x:v>
      </x:c>
      <x:c r="E37" s="47" t="str">
        <x:v>STANDAR INTERNASIONAL</x:v>
      </x:c>
      <x:c r="F37" s="47" t="str">
        <x:v>2026</x:v>
      </x:c>
      <x:c r="G37" s="47" t="str">
        <x:v>Pembanding internasional untuk natural resources; tidak otomatis menjadi SAP Indonesia.</x:v>
      </x:c>
      <x:c r="H37" s="47" t="str">
        <x:v>Eksplisit/pembanding</x:v>
      </x:c>
      <x:c r="I37" s="47" t="str">
        <x:v>https://www.ipsasb.org/publications/ipsas-51-tangible-natural-resources-held-conservation</x:v>
      </x:c>
    </x:row>
    <x:row r="38">
      <x:c r="A38" s="47" t="str">
        <x:v>V-04</x:v>
      </x:c>
      <x:c r="B38" s="47" t="str">
        <x:v>V</x:v>
      </x:c>
      <x:c r="C38" s="47" t="str">
        <x:v>Employee benefits / defined benefit</x:v>
      </x:c>
      <x:c r="D38" s="47" t="str">
        <x:v>IPSAS 39, Employee Benefits</x:v>
      </x:c>
      <x:c r="E38" s="47" t="str">
        <x:v>STANDAR INTERNASIONAL</x:v>
      </x:c>
      <x:c r="F38" s="47" t="str">
        <x:v>2016/current</x:v>
      </x:c>
      <x:c r="G38" s="47" t="str">
        <x:v>Pembanding konseptual kewajiban imbalan kerja/pensiun; bukan standar domestik.</x:v>
      </x:c>
      <x:c r="H38" s="47" t="str">
        <x:v>Eksplisit/pembanding</x:v>
      </x:c>
      <x:c r="I38" s="47" t="str">
        <x:v>https://www.ipsasb.org/publications/ipsas-39-employee-benefits-2</x:v>
      </x:c>
    </x:row>
    <x:row r="39">
      <x:c r="A39" s="47" t="str">
        <x:v>V-05</x:v>
      </x:c>
      <x:c r="B39" s="47" t="str">
        <x:v>V</x:v>
      </x:c>
      <x:c r="C39" s="47" t="str">
        <x:v>Public sector balance sheet/public wealth</x:v>
      </x:c>
      <x:c r="D39" s="47" t="str">
        <x:v>IMF Fiscal Monitor October 2018 - Managing Public Wealth</x:v>
      </x:c>
      <x:c r="E39" s="47" t="str">
        <x:v>REFERENSI KONSEPTUAL PRIMER</x:v>
      </x:c>
      <x:c r="F39" s="47" t="str">
        <x:v>2018</x:v>
      </x:c>
      <x:c r="G39" s="47" t="str">
        <x:v>Pembanding public sector balance sheet, aset, natural resources dan pension liabilities.</x:v>
      </x:c>
      <x:c r="H39" s="47" t="str">
        <x:v>Eksplisit/utama</x:v>
      </x:c>
      <x:c r="I39" s="47" t="str">
        <x:v>https://www.imf.org/en/publications/fm/issues/2018/10/04/fiscal-monitor-october-2018</x:v>
      </x:c>
    </x:row>
    <x:row r="40">
      <x:c r="A40" s="47" t="str">
        <x:v>V-06</x:v>
      </x:c>
      <x:c r="B40" s="47" t="str">
        <x:v>V</x:v>
      </x:c>
      <x:c r="C40" s="47" t="str">
        <x:v>Extended sovereign balance sheet &amp; analytical bridge</x:v>
      </x:c>
      <x:c r="D40" s="47" t="str">
        <x:v>Kerangka penulis</x:v>
      </x:c>
      <x:c r="E40" s="47" t="str">
        <x:v>KERANGKA PENULIS</x:v>
      </x:c>
      <x:c r="F40" s="47" t="str">
        <x:v>2026</x:v>
      </x:c>
      <x:c r="G40" s="47" t="str">
        <x:v>Analytical bridge; bukan identity akuntansi SAP. Eliminasi double counting wajib.</x:v>
      </x:c>
      <x:c r="H40" s="47" t="str">
        <x:v>Author framework</x:v>
      </x:c>
      <x:c r="I40" s="47" t="str"/>
    </x:row>
    <x:row r="41">
      <x:c r="A41" s="47" t="str">
        <x:v>VI-01</x:v>
      </x:c>
      <x:c r="B41" s="47" t="str">
        <x:v>VI</x:v>
      </x:c>
      <x:c r="C41" s="47" t="str">
        <x:v>Postur APBN 2027</x:v>
      </x:c>
      <x:c r="D41" s="47" t="str">
        <x:v>Kementerian Keuangan - RUU APBN 2027 Resmi Disahkan, 29 September 2026</x:v>
      </x:c>
      <x:c r="E41" s="47" t="str">
        <x:v>DATA PUBLIK RESMI</x:v>
      </x:c>
      <x:c r="F41" s="47" t="str">
        <x:v>2027 APBN / rilis 2026</x:v>
      </x:c>
      <x:c r="G41" s="47" t="str">
        <x:v>Basis pendapatan Rp3.435,1T, belanja Rp4.106,3T, pembiayaan Rp671,2T, defisit 2,4% PDB dalam buku.</x:v>
      </x:c>
      <x:c r="H41" s="47" t="str">
        <x:v>Eksplisit/utama</x:v>
      </x:c>
      <x:c r="I41" s="47" t="str">
        <x:v>https://www.kemenkeu.go.id/informasi-publik/publikasi/berita-utama/Menkeu-Suahasil-Rapur-RUU-APBN-2027</x:v>
      </x:c>
    </x:row>
    <x:row r="42">
      <x:c r="A42" s="47" t="str">
        <x:v>VI-02</x:v>
      </x:c>
      <x:c r="B42" s="47" t="str">
        <x:v>VI</x:v>
      </x:c>
      <x:c r="C42" s="47" t="str">
        <x:v>Public Investment Management Assessment</x:v>
      </x:c>
      <x:c r="D42" s="47" t="str">
        <x:v>IMF - PIMA Handbook: Public Investment Management Assessment, 1st Edition</x:v>
      </x:c>
      <x:c r="E42" s="47" t="str">
        <x:v>REFERENSI KONSEPTUAL PRIMER</x:v>
      </x:c>
      <x:c r="F42" s="47" t="str">
        <x:v>2022</x:v>
      </x:c>
      <x:c r="G42" s="47" t="str">
        <x:v>Landasan pembanding tata kelola investasi publik dan siklus proyek.</x:v>
      </x:c>
      <x:c r="H42" s="47" t="str">
        <x:v>Eksplisit/utama</x:v>
      </x:c>
      <x:c r="I42" s="47" t="str">
        <x:v>https://www.imf.org/en/publications/books/issues/2022/07/12/pima-handbook-public-investment-management-assessment-1st-edition-50166</x:v>
      </x:c>
    </x:row>
    <x:row r="43">
      <x:c r="A43" s="47" t="str">
        <x:v>VI-03</x:v>
      </x:c>
      <x:c r="B43" s="47" t="str">
        <x:v>VI</x:v>
      </x:c>
      <x:c r="C43" s="47" t="str">
        <x:v>PIMA diagnostic framework</x:v>
      </x:c>
      <x:c r="D43" s="47" t="str">
        <x:v>IMF Infrastructure Governance - PIMA</x:v>
      </x:c>
      <x:c r="E43" s="47" t="str">
        <x:v>REFERENSI KONSEPTUAL PRIMER</x:v>
      </x:c>
      <x:c r="F43" s="47" t="str">
        <x:v>Current</x:v>
      </x:c>
      <x:c r="G43" s="47" t="str">
        <x:v>Referensi operasional penilaian kelembagaan investasi publik.</x:v>
      </x:c>
      <x:c r="H43" s="47" t="str">
        <x:v>Pendukung primer</x:v>
      </x:c>
      <x:c r="I43" s="47" t="str">
        <x:v>https://infrastructuregovern.imf.org/content/PIMA/Home/PimaTool/What-is-PIMA.html</x:v>
      </x:c>
    </x:row>
    <x:row r="44">
      <x:c r="A44" s="47" t="str">
        <x:v>VI-04</x:v>
      </x:c>
      <x:c r="B44" s="47" t="str">
        <x:v>VI</x:v>
      </x:c>
      <x:c r="C44" s="47" t="str">
        <x:v>Stage-gate, maximum plausible fiscal exposure, value gates</x:v>
      </x:c>
      <x:c r="D44" s="47" t="str">
        <x:v>Kerangka penulis</x:v>
      </x:c>
      <x:c r="E44" s="47" t="str">
        <x:v>KERANGKA PENULIS</x:v>
      </x:c>
      <x:c r="F44" s="47" t="str">
        <x:v>2026</x:v>
      </x:c>
      <x:c r="G44" s="47" t="str">
        <x:v>Alat analitis buku; bukan formula regulasi/akuntansi.</x:v>
      </x:c>
      <x:c r="H44" s="47" t="str">
        <x:v>Author framework</x:v>
      </x:c>
      <x:c r="I44" s="47" t="str"/>
    </x:row>
    <x:row r="45">
      <x:c r="A45" s="47" t="str">
        <x:v>VII-01</x:v>
      </x:c>
      <x:c r="B45" s="47" t="str">
        <x:v>VII</x:v>
      </x:c>
      <x:c r="C45" s="47" t="str">
        <x:v>Definisi dan tata cara PMN</x:v>
      </x:c>
      <x:c r="D45" s="47" t="str">
        <x:v>PP Nomor 44 Tahun 2005 tentang Tata Cara Penyertaan dan Penatausahaan Modal Negara pada BUMN dan Perseroan Terbatas sebagaimana diubah dengan PP Nomor 72 Tahun 2016</x:v>
      </x:c>
      <x:c r="E45" s="47" t="str">
        <x:v>REGULASI PRIMER</x:v>
      </x:c>
      <x:c r="F45" s="47" t="str">
        <x:v>2005</x:v>
      </x:c>
      <x:c r="G45" s="47" t="str">
        <x:v>Basis definisi PMN sebagai pemisahan kekayaan negara dan dikelola secara korporasi.</x:v>
      </x:c>
      <x:c r="H45" s="47" t="str">
        <x:v>Pendukung primer</x:v>
      </x:c>
      <x:c r="I45" s="47" t="str">
        <x:v>https://peraturan.bpk.go.id/Details/49641/pp-no-44-tahun-2005</x:v>
      </x:c>
    </x:row>
    <x:row r="46">
      <x:c r="A46" s="47" t="str">
        <x:v>VII-02</x:v>
      </x:c>
      <x:c r="B46" s="47" t="str">
        <x:v>VII</x:v>
      </x:c>
      <x:c r="C46" s="47" t="str">
        <x:v>Modal BUMD/PMD</x:v>
      </x:c>
      <x:c r="D46" s="47" t="str">
        <x:v>PP Nomor 54 Tahun 2017 tentang BUMD</x:v>
      </x:c>
      <x:c r="E46" s="47" t="str">
        <x:v>REGULASI PRIMER</x:v>
      </x:c>
      <x:c r="F46" s="47" t="str">
        <x:v>2017</x:v>
      </x:c>
      <x:c r="G46" s="47" t="str">
        <x:v>Basis penambahan modal BUMD, pengembangan usaha, penguatan struktur permodalan/penugasan dan kebutuhan kajian.</x:v>
      </x:c>
      <x:c r="H46" s="47" t="str">
        <x:v>Eksplisit/utama</x:v>
      </x:c>
      <x:c r="I46" s="47" t="str">
        <x:v>https://peraturan.bpk.go.id/Details/64765/pp-no-54-tahun-2017</x:v>
      </x:c>
    </x:row>
    <x:row r="47">
      <x:c r="A47" s="47" t="str">
        <x:v>VII-03</x:v>
      </x:c>
      <x:c r="B47" s="47" t="str">
        <x:v>VII</x:v>
      </x:c>
      <x:c r="C47" s="47" t="str">
        <x:v>Lembaga Pembiayaan A</x:v>
      </x:c>
      <x:c r="D47" s="47" t="str">
        <x:v>Data ilustratif versi buku final</x:v>
      </x:c>
      <x:c r="E47" s="47" t="str">
        <x:v>ILUSTRATIF</x:v>
      </x:c>
      <x:c r="F47" s="47" t="str">
        <x:v>2026</x:v>
      </x:c>
      <x:c r="G47" s="47" t="str">
        <x:v>Identitas dan angka dimodifikasi; tidak ada sumber institusional asli di portal.</x:v>
      </x:c>
      <x:c r="H47" s="47" t="str">
        <x:v>ANONYMIZED</x:v>
      </x:c>
      <x:c r="I47" s="47" t="str"/>
    </x:row>
    <x:row r="48">
      <x:c r="A48" s="47" t="str">
        <x:v>VII-04</x:v>
      </x:c>
      <x:c r="B48" s="47" t="str">
        <x:v>VII</x:v>
      </x:c>
      <x:c r="C48" s="47" t="str">
        <x:v>Capital preservation/leverage/recycling/crowding-in</x:v>
      </x:c>
      <x:c r="D48" s="47" t="str">
        <x:v>Kerangka penulis</x:v>
      </x:c>
      <x:c r="E48" s="47" t="str">
        <x:v>KERANGKA PENULIS</x:v>
      </x:c>
      <x:c r="F48" s="47" t="str">
        <x:v>2026</x:v>
      </x:c>
      <x:c r="G48" s="47" t="str">
        <x:v>Framework evaluasi public capital setelah penempatan.</x:v>
      </x:c>
      <x:c r="H48" s="47" t="str">
        <x:v>Author framework</x:v>
      </x:c>
      <x:c r="I48" s="47" t="str"/>
    </x:row>
    <x:row r="49">
      <x:c r="A49" s="47" t="str">
        <x:v>VIII-01</x:v>
      </x:c>
      <x:c r="B49" s="47" t="str">
        <x:v>VIII</x:v>
      </x:c>
      <x:c r="C49" s="47" t="str">
        <x:v>Kebijakan KUR 2026 - akses, debitur baru/graduasi</x:v>
      </x:c>
      <x:c r="D49" s="47" t="str">
        <x:v>Kemenko Perekonomian - Konsolidasi Kredit Program Pemerintah 2026 / publikasi KUR 2026</x:v>
      </x:c>
      <x:c r="E49" s="47" t="str">
        <x:v>DATA PUBLIK RESMI</x:v>
      </x:c>
      <x:c r="F49" s="47" t="str">
        <x:v>2026</x:v>
      </x:c>
      <x:c r="G49" s="47" t="str">
        <x:v>Referensi publik untuk pentingnya debitur baru, graduasi/naik kelas dan kualitas penyaluran.</x:v>
      </x:c>
      <x:c r="H49" s="47" t="str">
        <x:v>Eksplisit/pendukung</x:v>
      </x:c>
      <x:c r="I49" s="47" t="str">
        <x:v>https://www.ekon.go.id/publikasi/detail/6784/konsolidasi-kredit-program-pemerintah-2026-perkuat-pedoman-pelaksanaan-kredit-program-optimalkan-penyaluran-dan-wujudkan-pertumbuhan-ekonomi-inklusif-berbasis-usaha-mikro-dan-kecil</x:v>
      </x:c>
    </x:row>
    <x:row r="50">
      <x:c r="A50" s="47" t="str">
        <x:v>VIII-02</x:v>
      </x:c>
      <x:c r="B50" s="47" t="str">
        <x:v>VIII</x:v>
      </x:c>
      <x:c r="C50" s="47" t="str">
        <x:v>Dana bergulir ilustratif</x:v>
      </x:c>
      <x:c r="D50" s="47" t="str">
        <x:v>Data ilustratif versi buku final: Lancar 424,95; KL 27,12; Diragukan 3,07; Macet 666,25; total 1.121,39; tidak lancar 62,10%</x:v>
      </x:c>
      <x:c r="E50" s="47" t="str">
        <x:v>ILUSTRATIF</x:v>
      </x:c>
      <x:c r="F50" s="47" t="str">
        <x:v>2026</x:v>
      </x:c>
      <x:c r="G50" s="47" t="str">
        <x:v>Hanya angka ilustratif final; sumber/identitas asli tidak disimpan dan tidak dipulihkan di Digital Companion.</x:v>
      </x:c>
      <x:c r="H50" s="47" t="str">
        <x:v>ANONYMIZED</x:v>
      </x:c>
      <x:c r="I50" s="47" t="str"/>
    </x:row>
    <x:row r="51">
      <x:c r="A51" s="47" t="str">
        <x:v>VIII-03</x:v>
      </x:c>
      <x:c r="B51" s="47" t="str">
        <x:v>VIII</x:v>
      </x:c>
      <x:c r="C51" s="47" t="str">
        <x:v>Lembaga Pembiayaan A - kualitas aset</x:v>
      </x:c>
      <x:c r="D51" s="47" t="str">
        <x:v>Data ilustratif versi buku final: recovery 4,23T; NPF net 4,07%→2,17%; NPF gross 26,16%→27,82%</x:v>
      </x:c>
      <x:c r="E51" s="47" t="str">
        <x:v>ILUSTRATIF</x:v>
      </x:c>
      <x:c r="F51" s="47" t="str">
        <x:v>2026</x:v>
      </x:c>
      <x:c r="G51" s="47" t="str">
        <x:v>Arah tren dipertahankan; identitas dan angka asal tidak tersedia di portal.</x:v>
      </x:c>
      <x:c r="H51" s="47" t="str">
        <x:v>ANONYMIZED</x:v>
      </x:c>
      <x:c r="I51" s="47" t="str"/>
    </x:row>
    <x:row r="52">
      <x:c r="A52" s="47" t="str">
        <x:v>VIII-04</x:v>
      </x:c>
      <x:c r="B52" s="47" t="str">
        <x:v>VIII</x:v>
      </x:c>
      <x:c r="C52" s="47" t="str">
        <x:v>Conversion gap, CCC, endpoint discipline</x:v>
      </x:c>
      <x:c r="D52" s="47" t="str">
        <x:v>Kerangka penulis</x:v>
      </x:c>
      <x:c r="E52" s="47" t="str">
        <x:v>KERANGKA PENULIS</x:v>
      </x:c>
      <x:c r="F52" s="47" t="str">
        <x:v>2026</x:v>
      </x:c>
      <x:c r="G52" s="47" t="str">
        <x:v>Alat diagnosis transaksi → conversion → realization → value.</x:v>
      </x:c>
      <x:c r="H52" s="47" t="str">
        <x:v>Author framework</x:v>
      </x:c>
      <x:c r="I52" s="47" t="str"/>
    </x:row>
    <x:row r="53">
      <x:c r="A53" s="47" t="str">
        <x:v>IX-01</x:v>
      </x:c>
      <x:c r="B53" s="47" t="str">
        <x:v>IX</x:v>
      </x:c>
      <x:c r="C53" s="47" t="str">
        <x:v>Pengadaan Barang/Jasa Pemerintah</x:v>
      </x:c>
      <x:c r="D53" s="47" t="str">
        <x:v>Perpres Nomor 46 Tahun 2025 jo. Perpres 16/2018</x:v>
      </x:c>
      <x:c r="E53" s="47" t="str">
        <x:v>REGULASI PRIMER</x:v>
      </x:c>
      <x:c r="F53" s="47" t="str">
        <x:v>2025</x:v>
      </x:c>
      <x:c r="G53" s="47" t="str">
        <x:v>Kerangka PBJ; proses sejak identifikasi kebutuhan sampai serah terima.</x:v>
      </x:c>
      <x:c r="H53" s="47" t="str">
        <x:v>Eksplisit/utama</x:v>
      </x:c>
      <x:c r="I53" s="47" t="str">
        <x:v>https://jdih.lkpp.go.id/regulation/peraturan-presiden/peraturan-presiden-nomor-46-tahun-2025</x:v>
      </x:c>
    </x:row>
    <x:row r="54">
      <x:c r="A54" s="47" t="str">
        <x:v>IX-02</x:v>
      </x:c>
      <x:c r="B54" s="47" t="str">
        <x:v>IX</x:v>
      </x:c>
      <x:c r="C54" s="47" t="str">
        <x:v>Katalog Elektronik</x:v>
      </x:c>
      <x:c r="D54" s="47" t="str">
        <x:v>Peraturan LKPP Nomor 2 Tahun 2026</x:v>
      </x:c>
      <x:c r="E54" s="47" t="str">
        <x:v>REGULASI PRIMER</x:v>
      </x:c>
      <x:c r="F54" s="47" t="str">
        <x:v>2026</x:v>
      </x:c>
      <x:c r="G54" s="47" t="str">
        <x:v>Katalog Elektronik/e-purchasing; mencabut Peraturan LKPP 9/2021.</x:v>
      </x:c>
      <x:c r="H54" s="47" t="str">
        <x:v>Eksplisit/utama</x:v>
      </x:c>
      <x:c r="I54" s="47" t="str">
        <x:v>https://jdih.lkpp.go.id/regulation/peraturan-lkpp/peraturan-lkpp-nomor-2-tahun-2026</x:v>
      </x:c>
    </x:row>
    <x:row r="55">
      <x:c r="A55" s="47" t="str">
        <x:v>IX-03</x:v>
      </x:c>
      <x:c r="B55" s="47" t="str">
        <x:v>IX</x:v>
      </x:c>
      <x:c r="C55" s="47" t="str">
        <x:v>Risiko e-procurement</x:v>
      </x:c>
      <x:c r="D55" s="47" t="str">
        <x:v>KPK - Laporan Kajian Tata Kelola e-Procurement Dalam Pengadaan Barang &amp; Jasa Tahun 2025</x:v>
      </x:c>
      <x:c r="E55" s="47" t="str">
        <x:v>DATA/Kajian PRIMER</x:v>
      </x:c>
      <x:c r="F55" s="47" t="str">
        <x:v>2025</x:v>
      </x:c>
      <x:c r="G55" s="47" t="str">
        <x:v>Basis pembacaan risiko governance e-procurement dan perlunya challenge/assurance.</x:v>
      </x:c>
      <x:c r="H55" s="47" t="str">
        <x:v>Eksplisit/utama</x:v>
      </x:c>
      <x:c r="I55" s="47" t="str">
        <x:v>https://cms.kpk.go.id/storage/9967/LAPORAN-KAJIAN-TATA-KELOLA-E-PROCUREMENT-DALAM-PENGADAAN-BARANG-DAN-JASA-TAHUN-2025.pdf</x:v>
      </x:c>
    </x:row>
    <x:row r="56">
      <x:c r="A56" s="47" t="str">
        <x:v>IX-04</x:v>
      </x:c>
      <x:c r="B56" s="47" t="str">
        <x:v>IX</x:v>
      </x:c>
      <x:c r="C56" s="47" t="str">
        <x:v>Konteks penindakan/pencegahan KPK</x:v>
      </x:c>
      <x:c r="D56" s="47" t="str">
        <x:v>KPK - Laporan Tahunan 2025</x:v>
      </x:c>
      <x:c r="E56" s="47" t="str">
        <x:v>DATA PUBLIK RESMI</x:v>
      </x:c>
      <x:c r="F56" s="47" t="str">
        <x:v>2025</x:v>
      </x:c>
      <x:c r="G56" s="47" t="str">
        <x:v>Konteks risiko dan pencegahan korupsi yang dirujuk.</x:v>
      </x:c>
      <x:c r="H56" s="47" t="str">
        <x:v>Eksplisit/pendukung</x:v>
      </x:c>
      <x:c r="I56" s="47" t="str">
        <x:v>https://cms.kpk.go.id/storage/9535/Laporan-Tahunan-KPK-2025-Website.pdf</x:v>
      </x:c>
    </x:row>
    <x:row r="57">
      <x:c r="A57" s="47" t="str">
        <x:v>IX-05</x:v>
      </x:c>
      <x:c r="B57" s="47" t="str">
        <x:v>IX</x:v>
      </x:c>
      <x:c r="C57" s="47" t="str">
        <x:v>Corruption Risk Assessment</x:v>
      </x:c>
      <x:c r="D57" s="47" t="str">
        <x:v>KPK - Panduan Asesmen Risiko Korupsi Regulasi (CRA)</x:v>
      </x:c>
      <x:c r="E57" s="47" t="str">
        <x:v>PEDOMAN PRIMER</x:v>
      </x:c>
      <x:c r="F57" s="47" t="str">
        <x:v>2025</x:v>
      </x:c>
      <x:c r="G57" s="47" t="str">
        <x:v>Pembanding risk-based prevention pada regulasi.</x:v>
      </x:c>
      <x:c r="H57" s="47" t="str">
        <x:v>Pendukung</x:v>
      </x:c>
      <x:c r="I57" s="47" t="str">
        <x:v>https://aclc.kpk.go.id/materi-pembelajaran/hukum/buku/panduan-asesmen</x:v>
      </x:c>
    </x:row>
    <x:row r="58">
      <x:c r="A58" s="47" t="str">
        <x:v>IX-06</x:v>
      </x:c>
      <x:c r="B58" s="47" t="str">
        <x:v>IX</x:v>
      </x:c>
      <x:c r="C58" s="47" t="str">
        <x:v>Pemberian hak minerba</x:v>
      </x:c>
      <x:c r="D58" s="47" t="str">
        <x:v>PP Nomor 39 Tahun 2025</x:v>
      </x:c>
      <x:c r="E58" s="47" t="str">
        <x:v>REGULASI PRIMER</x:v>
      </x:c>
      <x:c r="F58" s="47" t="str">
        <x:v>2025</x:v>
      </x:c>
      <x:c r="G58" s="47" t="str">
        <x:v>Perubahan kedua PP 96/2021 tentang pelaksanaan kegiatan usaha minerba dan mekanisme prioritas tertentu.</x:v>
      </x:c>
      <x:c r="H58" s="47" t="str">
        <x:v>Eksplisit/utama</x:v>
      </x:c>
      <x:c r="I58" s="47" t="str">
        <x:v>https://peraturan.bpk.go.id/Details/331105/pp-no-39-tahun-2025</x:v>
      </x:c>
    </x:row>
    <x:row r="59">
      <x:c r="A59" s="47" t="str">
        <x:v>IX-07</x:v>
      </x:c>
      <x:c r="B59" s="47" t="str">
        <x:v>IX</x:v>
      </x:c>
      <x:c r="C59" s="47" t="str">
        <x:v>Beneficial ownership</x:v>
      </x:c>
      <x:c r="D59" s="47" t="str">
        <x:v>Perpres Nomor 13 Tahun 2018</x:v>
      </x:c>
      <x:c r="E59" s="47" t="str">
        <x:v>REGULASI PRIMER</x:v>
      </x:c>
      <x:c r="F59" s="47" t="str">
        <x:v>2018</x:v>
      </x:c>
      <x:c r="G59" s="47" t="str">
        <x:v>Basis prinsip mengenali pemilik manfaat korporasi.</x:v>
      </x:c>
      <x:c r="H59" s="47" t="str">
        <x:v>Eksplisit/utama</x:v>
      </x:c>
      <x:c r="I59" s="47" t="str">
        <x:v>https://peraturan.bpk.go.id/Details/73583/perpres-no-13-tahun-2018</x:v>
      </x:c>
    </x:row>
    <x:row r="60">
      <x:c r="A60" s="47" t="str">
        <x:v>IX-08</x:v>
      </x:c>
      <x:c r="B60" s="47" t="str">
        <x:v>IX</x:v>
      </x:c>
      <x:c r="C60" s="47" t="str">
        <x:v>FRA, SRV, PWAR, governance roles</x:v>
      </x:c>
      <x:c r="D60" s="47" t="str">
        <x:v>Kerangka penulis</x:v>
      </x:c>
      <x:c r="E60" s="47" t="str">
        <x:v>KERANGKA PENULIS</x:v>
      </x:c>
      <x:c r="F60" s="47" t="str">
        <x:v>2026</x:v>
      </x:c>
      <x:c r="G60" s="47" t="str">
        <x:v>Alat analitis untuk prioritization, reservation value, public wealth at risk dan governance challenge; bukan definisi hukum kerugian negara.</x:v>
      </x:c>
      <x:c r="H60" s="47" t="str">
        <x:v>Author framework</x:v>
      </x:c>
      <x:c r="I60" s="47" t="str"/>
    </x:row>
    <x:row r="61">
      <x:c r="A61" s="47" t="str">
        <x:v>X-01</x:v>
      </x:c>
      <x:c r="B61" s="47" t="str">
        <x:v>X</x:v>
      </x:c>
      <x:c r="C61" s="47" t="str">
        <x:v>KUHP Nasional</x:v>
      </x:c>
      <x:c r="D61" s="47" t="str">
        <x:v>UU Nomor 1 Tahun 2023 tentang KUHP</x:v>
      </x:c>
      <x:c r="E61" s="47" t="str">
        <x:v>REGULASI PRIMER</x:v>
      </x:c>
      <x:c r="F61" s="47" t="str">
        <x:v>2023/berlaku 2026</x:v>
      </x:c>
      <x:c r="G61" s="47" t="str">
        <x:v>KUHP berlaku 2 Januari 2026; rujukan tindak pidana dibaca bersama penyesuaian 2026.</x:v>
      </x:c>
      <x:c r="H61" s="47" t="str">
        <x:v>Eksplisit/utama</x:v>
      </x:c>
      <x:c r="I61" s="47" t="str">
        <x:v>https://peraturan.bpk.go.id/Details/234935/uu-no-1-tahun-2023</x:v>
      </x:c>
    </x:row>
    <x:row r="62">
      <x:c r="A62" s="47" t="str">
        <x:v>X-02</x:v>
      </x:c>
      <x:c r="B62" s="47" t="str">
        <x:v>X</x:v>
      </x:c>
      <x:c r="C62" s="47" t="str">
        <x:v>Penyesuaian pidana</x:v>
      </x:c>
      <x:c r="D62" s="47" t="str">
        <x:v>UU Nomor 1 Tahun 2026 tentang Penyesuaian Pidana</x:v>
      </x:c>
      <x:c r="E62" s="47" t="str">
        <x:v>REGULASI PRIMER</x:v>
      </x:c>
      <x:c r="F62" s="47" t="str">
        <x:v>2026</x:v>
      </x:c>
      <x:c r="G62" s="47" t="str">
        <x:v>Penyesuaian ketentuan pidana sehubungan berlakunya KUHP Nasional.</x:v>
      </x:c>
      <x:c r="H62" s="47" t="str">
        <x:v>Eksplisit/utama</x:v>
      </x:c>
      <x:c r="I62" s="47" t="str">
        <x:v>https://peraturan.bpk.go.id/Details/337869/uu-no-1-tahun-2026</x:v>
      </x:c>
    </x:row>
    <x:row r="63">
      <x:c r="A63" s="47" t="str">
        <x:v>X-03</x:v>
      </x:c>
      <x:c r="B63" s="47" t="str">
        <x:v>X</x:v>
      </x:c>
      <x:c r="C63" s="47" t="str">
        <x:v>Pemberantasan Tipikor</x:v>
      </x:c>
      <x:c r="D63" s="47" t="str">
        <x:v>UU Nomor 31 Tahun 1999 jo. UU Nomor 20 Tahun 2001</x:v>
      </x:c>
      <x:c r="E63" s="47" t="str">
        <x:v>REGULASI PRIMER</x:v>
      </x:c>
      <x:c r="F63" s="47" t="str">
        <x:v>1999/2001</x:v>
      </x:c>
      <x:c r="G63" s="47" t="str">
        <x:v>Kerangka Tipikor yang tetap relevan bersama perubahan/penyesuaian KUHP.</x:v>
      </x:c>
      <x:c r="H63" s="47" t="str">
        <x:v>Eksplisit/utama</x:v>
      </x:c>
      <x:c r="I63" s="47" t="str">
        <x:v>https://peraturan.bpk.go.id/Details/45350/uu-no-31-tahun-1999</x:v>
      </x:c>
    </x:row>
    <x:row r="64">
      <x:c r="A64" s="47" t="str">
        <x:v>X-04</x:v>
      </x:c>
      <x:c r="B64" s="47" t="str">
        <x:v>X</x:v>
      </x:c>
      <x:c r="C64" s="47" t="str">
        <x:v>Pelindungan saksi dan korban</x:v>
      </x:c>
      <x:c r="D64" s="47" t="str">
        <x:v>UU Nomor 3 Tahun 2026 tentang Pelindungan Saksi dan Korban</x:v>
      </x:c>
      <x:c r="E64" s="47" t="str">
        <x:v>REGULASI PRIMER</x:v>
      </x:c>
      <x:c r="F64" s="47" t="str">
        <x:v>2026</x:v>
      </x:c>
      <x:c r="G64" s="47" t="str">
        <x:v>Basis rezim pelindungan saksi/korban yang disebut berlaku sejak 20 Mei 2026.</x:v>
      </x:c>
      <x:c r="H64" s="47" t="str">
        <x:v>Eksplisit/utama</x:v>
      </x:c>
      <x:c r="I64" s="47" t="str">
        <x:v>https://peraturan.bpk.go.id/Details/349942/uu-no-3-tahun-2026</x:v>
      </x:c>
    </x:row>
    <x:row r="65">
      <x:c r="A65" s="47" t="str">
        <x:v>X-05</x:v>
      </x:c>
      <x:c r="B65" s="47" t="str">
        <x:v>X</x:v>
      </x:c>
      <x:c r="C65" s="47" t="str">
        <x:v>Public Value Loss / five traces / fair-play loop</x:v>
      </x:c>
      <x:c r="D65" s="47" t="str">
        <x:v>Kerangka penulis</x:v>
      </x:c>
      <x:c r="E65" s="47" t="str">
        <x:v>KERANGKA PENULIS</x:v>
      </x:c>
      <x:c r="F65" s="47" t="str">
        <x:v>2026</x:v>
      </x:c>
      <x:c r="G65" s="47" t="str">
        <x:v>Bukan definisi hukum kerugian negara dan bukan formula pidana/akuntansi; digunakan untuk diagnosis sistem dan redesign.</x:v>
      </x:c>
      <x:c r="H65" s="47" t="str">
        <x:v>Author framework</x:v>
      </x:c>
      <x:c r="I65" s="47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25" hidden="0" customWidth="1"/>
    <x:col min="4" max="4" width="35" hidden="0" customWidth="1"/>
    <x:col min="5" max="5" width="42" hidden="0" customWidth="1"/>
    <x:col min="6" max="6" width="45" hidden="0" customWidth="1"/>
    <x:col min="7" max="7" width="23" hidden="0" customWidth="1"/>
  </x:cols>
  <x:sheetData>
    <x:row r="1" ht="28" customHeight="1">
      <x:c r="A1" s="101" t="str">
        <x:v>V3 FINAL - VERSION CONTROL &amp; UPDATE LOG</x:v>
      </x:c>
      <x:c r="B1" s="101"/>
      <x:c r="C1" s="101"/>
      <x:c r="D1" s="101"/>
      <x:c r="E1" s="101"/>
      <x:c r="F1" s="101"/>
      <x:c r="G1" s="101"/>
      <x:c r="H1" s="101"/>
      <x:c r="I1" s="101"/>
    </x:row>
    <x:row r="2">
      <x:c r="A2" s="105" t="str">
        <x:v>Use this register before any public portal update.</x:v>
      </x:c>
      <x:c r="B2" s="105"/>
      <x:c r="C2" s="105"/>
      <x:c r="D2" s="105"/>
      <x:c r="E2" s="105"/>
      <x:c r="F2" s="105"/>
      <x:c r="G2" s="105"/>
      <x:c r="H2" s="105"/>
      <x:c r="I2" s="105"/>
    </x:row>
    <x:row r="4">
      <x:c r="A4" s="109" t="str">
        <x:v>Date</x:v>
      </x:c>
      <x:c r="B4" s="109" t="str">
        <x:v>Item/Chapter</x:v>
      </x:c>
      <x:c r="C4" s="109" t="str">
        <x:v>Change Type</x:v>
      </x:c>
      <x:c r="D4" s="109" t="str">
        <x:v>Old Version</x:v>
      </x:c>
      <x:c r="E4" s="109" t="str">
        <x:v>New Version</x:v>
      </x:c>
      <x:c r="F4" s="109" t="str">
        <x:v>Source/Reason</x:v>
      </x:c>
      <x:c r="G4" s="109" t="str">
        <x:v>Impact on Book Thesis?</x:v>
      </x:c>
    </x:row>
    <x:row r="5">
      <x:c r="A5" s="47" t="str">
        <x:v>2026-10-07</x:v>
      </x:c>
      <x:c r="B5" s="47" t="str">
        <x:v>V3 Source Architecture</x:v>
      </x:c>
      <x:c r="C5" s="47" t="str">
        <x:v>Finalization</x:v>
      </x:c>
      <x:c r="D5" s="47" t="str">
        <x:v>V2 family-level source register</x:v>
      </x:c>
      <x:c r="E5" s="47" t="str">
        <x:v>Detailed primary source map per Bab I-X + regulatory map + master references</x:v>
      </x:c>
      <x:c r="F5" s="47" t="str">
        <x:v>Book final + primary-source verification</x:v>
      </x:c>
      <x:c r="G5" s="47" t="str">
        <x:v>No</x:v>
      </x:c>
    </x:row>
    <x:row r="6">
      <x:c r="A6" s="47" t="str">
        <x:v>2026-10-07</x:v>
      </x:c>
      <x:c r="B6" s="47" t="str">
        <x:v>Bab VII-VIII anonymization</x:v>
      </x:c>
      <x:c r="C6" s="47" t="str">
        <x:v>Lock</x:v>
      </x:c>
      <x:c r="D6" s="47" t="str">
        <x:v>General anonymization policy</x:v>
      </x:c>
      <x:c r="E6" s="47" t="str">
        <x:v>Only final illustrative figures retained; original institutional figures/identities excluded</x:v>
      </x:c>
      <x:c r="F6" s="47" t="str">
        <x:v>Book final policy</x:v>
      </x:c>
      <x:c r="G6" s="47" t="str">
        <x:v>No</x:v>
      </x:c>
    </x:row>
    <x:row r="7">
      <x:c r="A7" s="47" t="str">
        <x:v>2026-10-07</x:v>
      </x:c>
      <x:c r="B7" s="47" t="str">
        <x:v>Bab IV Sisnerling simulation</x:v>
      </x:c>
      <x:c r="C7" s="47" t="str">
        <x:v>Methodological guardrail</x:v>
      </x:c>
      <x:c r="D7" s="47" t="str">
        <x:v>General simulation note</x:v>
      </x:c>
      <x:c r="E7" s="47" t="str">
        <x:v>Explicit separation of BPS official data from author simulation</x:v>
      </x:c>
      <x:c r="F7" s="47" t="str">
        <x:v>Accuracy and legal-risk safeguard</x:v>
      </x:c>
      <x:c r="G7" s="47" t="str">
        <x:v>No</x:v>
      </x:c>
    </x:row>
    <x:row r="8">
      <x:c r="A8" s="47"/>
      <x:c r="B8" s="47"/>
      <x:c r="C8" s="47"/>
      <x:c r="D8" s="47"/>
      <x:c r="E8" s="47"/>
      <x:c r="F8" s="47"/>
      <x:c r="G8" s="47"/>
    </x:row>
    <x:row r="9">
      <x:c r="A9" s="47"/>
      <x:c r="B9" s="47"/>
      <x:c r="C9" s="47"/>
      <x:c r="D9" s="47"/>
      <x:c r="E9" s="47"/>
      <x:c r="F9" s="47"/>
      <x:c r="G9" s="47"/>
    </x:row>
    <x:row r="10">
      <x:c r="A10" s="47" t="str"/>
      <x:c r="B10" s="47" t="str"/>
      <x:c r="C10" s="47" t="str"/>
      <x:c r="D10" s="47" t="str"/>
      <x:c r="E10" s="47" t="str"/>
      <x:c r="F10" s="47" t="str"/>
      <x:c r="G10" s="47" t="str"/>
    </x:row>
    <x:row r="11">
      <x:c r="A11" s="47" t="str"/>
      <x:c r="B11" s="47" t="str"/>
      <x:c r="C11" s="47" t="str"/>
      <x:c r="D11" s="47" t="str"/>
      <x:c r="E11" s="47" t="str"/>
      <x:c r="F11" s="47" t="str"/>
      <x:c r="G11" s="47" t="str"/>
    </x:row>
    <x:row r="12">
      <x:c r="A12" s="47" t="str"/>
      <x:c r="B12" s="47" t="str"/>
      <x:c r="C12" s="47" t="str"/>
      <x:c r="D12" s="47" t="str"/>
      <x:c r="E12" s="47" t="str"/>
      <x:c r="F12" s="47" t="str"/>
      <x:c r="G12" s="47" t="str"/>
    </x:row>
    <x:row r="13">
      <x:c r="A13" s="47" t="str"/>
      <x:c r="B13" s="47" t="str"/>
      <x:c r="C13" s="47" t="str"/>
      <x:c r="D13" s="47" t="str"/>
      <x:c r="E13" s="47" t="str"/>
      <x:c r="F13" s="47" t="str"/>
      <x:c r="G13" s="47" t="str"/>
    </x:row>
    <x:row r="14">
      <x:c r="A14" s="47" t="str"/>
      <x:c r="B14" s="47" t="str"/>
      <x:c r="C14" s="47" t="str"/>
      <x:c r="D14" s="47" t="str"/>
      <x:c r="E14" s="47" t="str"/>
      <x:c r="F14" s="47" t="str"/>
      <x:c r="G14" s="47" t="str"/>
    </x:row>
    <x:row r="15">
      <x:c r="A15" s="47" t="str"/>
      <x:c r="B15" s="47" t="str"/>
      <x:c r="C15" s="47" t="str"/>
      <x:c r="D15" s="47" t="str"/>
      <x:c r="E15" s="47" t="str"/>
      <x:c r="F15" s="47" t="str"/>
      <x:c r="G15" s="47" t="str"/>
    </x:row>
    <x:row r="16">
      <x:c r="A16" s="47" t="str"/>
      <x:c r="B16" s="47" t="str"/>
      <x:c r="C16" s="47" t="str"/>
      <x:c r="D16" s="47" t="str"/>
      <x:c r="E16" s="47" t="str"/>
      <x:c r="F16" s="47" t="str"/>
      <x:c r="G16" s="47" t="str"/>
    </x:row>
    <x:row r="17">
      <x:c r="A17" s="47" t="str"/>
      <x:c r="B17" s="47" t="str"/>
      <x:c r="C17" s="47" t="str"/>
      <x:c r="D17" s="47" t="str"/>
      <x:c r="E17" s="47" t="str"/>
      <x:c r="F17" s="47" t="str"/>
      <x:c r="G17" s="47" t="str"/>
    </x:row>
    <x:row r="18">
      <x:c r="A18" s="47" t="str"/>
      <x:c r="B18" s="47" t="str"/>
      <x:c r="C18" s="47" t="str"/>
      <x:c r="D18" s="47" t="str"/>
      <x:c r="E18" s="47" t="str"/>
      <x:c r="F18" s="47" t="str"/>
      <x:c r="G18" s="47" t="str"/>
    </x:row>
  </x:sheetData>
  <x:mergeCells>
    <x:mergeCell ref="A1:I1"/>
    <x:mergeCell ref="A2:I2"/>
  </x:mergeCells>
  <x:pageMargins left="0.7" right="0.7" top="0.75" bottom="0.75" header="0.3" footer="0.3"/>
</x:worksheet>
</file>